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ill Levies\2025 MILL LEVIES\"/>
    </mc:Choice>
  </mc:AlternateContent>
  <xr:revisionPtr revIDLastSave="0" documentId="8_{4335D6C9-C7D7-4C3A-A177-367BBBEAC71D}" xr6:coauthVersionLast="47" xr6:coauthVersionMax="47" xr10:uidLastSave="{00000000-0000-0000-0000-000000000000}"/>
  <bookViews>
    <workbookView xWindow="38280" yWindow="3405" windowWidth="29040" windowHeight="15720" xr2:uid="{AED14EEC-CD49-4146-93ED-773105A65219}"/>
  </bookViews>
  <sheets>
    <sheet name="2025 TOWNSHIPS" sheetId="1" r:id="rId1"/>
    <sheet name="2025 CITIES &amp; SCHOOL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0" i="1" l="1"/>
  <c r="J80" i="1"/>
  <c r="G80" i="1"/>
  <c r="Z4" i="2"/>
  <c r="Z3" i="2"/>
  <c r="J98" i="1"/>
  <c r="K98" i="1" s="1"/>
  <c r="J97" i="1"/>
  <c r="J95" i="1"/>
  <c r="J93" i="1"/>
  <c r="J88" i="1"/>
  <c r="J82" i="1"/>
  <c r="J79" i="1"/>
  <c r="J76" i="1"/>
  <c r="J72" i="1"/>
  <c r="J71" i="1"/>
  <c r="J69" i="1"/>
  <c r="J73" i="1" s="1"/>
  <c r="J68" i="1"/>
  <c r="J59" i="1"/>
  <c r="J58" i="1"/>
  <c r="J57" i="1"/>
  <c r="J56" i="1"/>
  <c r="J50" i="1"/>
  <c r="J48" i="1"/>
  <c r="J46" i="1"/>
  <c r="K46" i="1" s="1"/>
  <c r="J44" i="1"/>
  <c r="J42" i="1"/>
  <c r="J40" i="1"/>
  <c r="J39" i="1"/>
  <c r="J38" i="1"/>
  <c r="J37" i="1"/>
  <c r="J32" i="1"/>
  <c r="J33" i="1" s="1"/>
  <c r="J29" i="1"/>
  <c r="K29" i="1" s="1"/>
  <c r="J27" i="1"/>
  <c r="J28" i="1" s="1"/>
  <c r="J18" i="1"/>
  <c r="J12" i="1"/>
  <c r="J8" i="1"/>
  <c r="J91" i="1" s="1"/>
  <c r="J7" i="1"/>
  <c r="J6" i="1"/>
  <c r="J14" i="1" s="1"/>
  <c r="J4" i="1"/>
  <c r="J5" i="1" s="1"/>
  <c r="J2" i="1"/>
  <c r="J45" i="1" s="1"/>
  <c r="K36" i="2"/>
  <c r="K32" i="2"/>
  <c r="K27" i="2"/>
  <c r="K39" i="2"/>
  <c r="K44" i="2"/>
  <c r="K21" i="2"/>
  <c r="K14" i="2"/>
  <c r="K10" i="2"/>
  <c r="K6" i="2"/>
  <c r="J96" i="1" s="1"/>
  <c r="H90" i="1"/>
  <c r="H69" i="1"/>
  <c r="H76" i="1" s="1"/>
  <c r="H66" i="1"/>
  <c r="H88" i="1" s="1"/>
  <c r="H64" i="1"/>
  <c r="H86" i="1" s="1"/>
  <c r="H59" i="1"/>
  <c r="H58" i="1"/>
  <c r="H57" i="1"/>
  <c r="H56" i="1"/>
  <c r="H54" i="1"/>
  <c r="H53" i="1"/>
  <c r="H52" i="1"/>
  <c r="H39" i="1"/>
  <c r="H38" i="1"/>
  <c r="H35" i="1"/>
  <c r="H33" i="1"/>
  <c r="H32" i="1"/>
  <c r="H31" i="1"/>
  <c r="H71" i="1" s="1"/>
  <c r="H30" i="1"/>
  <c r="H27" i="1"/>
  <c r="H65" i="1" s="1"/>
  <c r="H26" i="1"/>
  <c r="H28" i="1" s="1"/>
  <c r="H63" i="1" s="1"/>
  <c r="H24" i="1"/>
  <c r="H23" i="1"/>
  <c r="H60" i="1" s="1"/>
  <c r="H22" i="1"/>
  <c r="H21" i="1"/>
  <c r="H20" i="1"/>
  <c r="H19" i="1"/>
  <c r="H34" i="1" s="1"/>
  <c r="H18" i="1"/>
  <c r="H16" i="1"/>
  <c r="H55" i="1" s="1"/>
  <c r="H15" i="1"/>
  <c r="H14" i="1"/>
  <c r="H13" i="1"/>
  <c r="H45" i="1" s="1"/>
  <c r="H12" i="1"/>
  <c r="H44" i="1" s="1"/>
  <c r="H79" i="1" s="1"/>
  <c r="H10" i="1"/>
  <c r="H9" i="1"/>
  <c r="H7" i="1"/>
  <c r="H5" i="1"/>
  <c r="H67" i="1" s="1"/>
  <c r="H4" i="1"/>
  <c r="J49" i="1"/>
  <c r="G93" i="1"/>
  <c r="G87" i="1"/>
  <c r="G71" i="1"/>
  <c r="G72" i="1" s="1"/>
  <c r="D28" i="1"/>
  <c r="D63" i="1" s="1"/>
  <c r="D10" i="1"/>
  <c r="D12" i="1" s="1"/>
  <c r="D14" i="1" s="1"/>
  <c r="D17" i="1" s="1"/>
  <c r="D19" i="1" s="1"/>
  <c r="D21" i="1" s="1"/>
  <c r="D23" i="1" s="1"/>
  <c r="D27" i="1" s="1"/>
  <c r="D7" i="1"/>
  <c r="G57" i="1"/>
  <c r="G52" i="1"/>
  <c r="G44" i="1"/>
  <c r="G37" i="1"/>
  <c r="G38" i="1"/>
  <c r="K38" i="1" s="1"/>
  <c r="G35" i="1"/>
  <c r="G32" i="1"/>
  <c r="G30" i="1"/>
  <c r="G31" i="1"/>
  <c r="G25" i="1"/>
  <c r="G27" i="1" s="1"/>
  <c r="G28" i="1" s="1"/>
  <c r="G19" i="1"/>
  <c r="G21" i="1"/>
  <c r="G17" i="1"/>
  <c r="G20" i="1"/>
  <c r="G22" i="1" s="1"/>
  <c r="G16" i="1"/>
  <c r="G13" i="1"/>
  <c r="G14" i="1"/>
  <c r="Z5" i="2"/>
  <c r="B6" i="2"/>
  <c r="K18" i="1" l="1"/>
  <c r="H75" i="1"/>
  <c r="H84" i="1" s="1"/>
  <c r="K7" i="1"/>
  <c r="K56" i="1"/>
  <c r="H8" i="1"/>
  <c r="K14" i="1"/>
  <c r="J67" i="1"/>
  <c r="K67" i="1" s="1"/>
  <c r="K71" i="1"/>
  <c r="J41" i="1"/>
  <c r="J10" i="1"/>
  <c r="K2" i="1"/>
  <c r="K4" i="1"/>
  <c r="H37" i="1"/>
  <c r="K37" i="1" s="1"/>
  <c r="J15" i="1"/>
  <c r="K15" i="1" s="1"/>
  <c r="K32" i="1"/>
  <c r="K57" i="1"/>
  <c r="K5" i="1"/>
  <c r="H68" i="1"/>
  <c r="J21" i="1"/>
  <c r="K21" i="1" s="1"/>
  <c r="J30" i="1"/>
  <c r="K30" i="1" s="1"/>
  <c r="J3" i="1"/>
  <c r="K10" i="1"/>
  <c r="K45" i="1"/>
  <c r="H78" i="1"/>
  <c r="K33" i="1"/>
  <c r="J86" i="1"/>
  <c r="K86" i="1" s="1"/>
  <c r="J87" i="1"/>
  <c r="J64" i="1"/>
  <c r="K64" i="1" s="1"/>
  <c r="K44" i="1"/>
  <c r="K28" i="1"/>
  <c r="H62" i="1"/>
  <c r="H61" i="1" s="1"/>
  <c r="K61" i="1" s="1"/>
  <c r="K12" i="1"/>
  <c r="H91" i="1"/>
  <c r="H51" i="1"/>
  <c r="H70" i="1"/>
  <c r="H36" i="1"/>
  <c r="K27" i="1"/>
  <c r="J52" i="1"/>
  <c r="K52" i="1" s="1"/>
  <c r="J34" i="1"/>
  <c r="K34" i="1" s="1"/>
  <c r="J53" i="1"/>
  <c r="K53" i="1" s="1"/>
  <c r="J35" i="1"/>
  <c r="K35" i="1" s="1"/>
  <c r="J83" i="1"/>
  <c r="J23" i="1"/>
  <c r="K23" i="1" s="1"/>
  <c r="J63" i="1"/>
  <c r="J66" i="1"/>
  <c r="J99" i="1"/>
  <c r="J19" i="1"/>
  <c r="K19" i="1" s="1"/>
  <c r="J81" i="1"/>
  <c r="J92" i="1"/>
  <c r="J62" i="1"/>
  <c r="J60" i="1"/>
  <c r="K60" i="1" s="1"/>
  <c r="J55" i="1"/>
  <c r="J54" i="1"/>
  <c r="K54" i="1" s="1"/>
  <c r="J51" i="1"/>
  <c r="J78" i="1"/>
  <c r="J77" i="1"/>
  <c r="J65" i="1"/>
  <c r="J85" i="1"/>
  <c r="J36" i="1"/>
  <c r="J84" i="1"/>
  <c r="J31" i="1"/>
  <c r="K31" i="1" s="1"/>
  <c r="J94" i="1"/>
  <c r="J22" i="1"/>
  <c r="K22" i="1" s="1"/>
  <c r="J16" i="1"/>
  <c r="K16" i="1" s="1"/>
  <c r="J75" i="1"/>
  <c r="J74" i="1"/>
  <c r="J13" i="1"/>
  <c r="K13" i="1" s="1"/>
  <c r="J90" i="1"/>
  <c r="K90" i="1" s="1"/>
  <c r="J47" i="1"/>
  <c r="J11" i="1"/>
  <c r="K11" i="1" s="1"/>
  <c r="J89" i="1"/>
  <c r="J70" i="1"/>
  <c r="J9" i="1"/>
  <c r="K9" i="1" s="1"/>
  <c r="D29" i="1"/>
  <c r="D30" i="1"/>
  <c r="D32" i="1" s="1"/>
  <c r="D35" i="1" s="1"/>
  <c r="D37" i="1" s="1"/>
  <c r="D38" i="1" s="1"/>
  <c r="D40" i="1" s="1"/>
  <c r="D44" i="1" s="1"/>
  <c r="D48" i="1" s="1"/>
  <c r="D50" i="1" s="1"/>
  <c r="D52" i="1" s="1"/>
  <c r="D53" i="1" s="1"/>
  <c r="D55" i="1" s="1"/>
  <c r="D57" i="1" s="1"/>
  <c r="D59" i="1" s="1"/>
  <c r="D60" i="1" s="1"/>
  <c r="G26" i="1"/>
  <c r="J17" i="1" l="1"/>
  <c r="K3" i="1"/>
  <c r="K8" i="1"/>
  <c r="K36" i="1"/>
  <c r="H72" i="1"/>
  <c r="K72" i="1" s="1"/>
  <c r="H95" i="1"/>
  <c r="H74" i="1"/>
  <c r="K74" i="1" s="1"/>
  <c r="K70" i="1"/>
  <c r="H73" i="1"/>
  <c r="K51" i="1"/>
  <c r="H77" i="1"/>
  <c r="K77" i="1" s="1"/>
  <c r="H82" i="1"/>
  <c r="H87" i="1"/>
  <c r="J25" i="1"/>
  <c r="J24" i="1"/>
  <c r="K24" i="1" s="1"/>
  <c r="G58" i="1"/>
  <c r="B44" i="2"/>
  <c r="B39" i="2"/>
  <c r="B36" i="2"/>
  <c r="S28" i="2"/>
  <c r="B32" i="2"/>
  <c r="B27" i="2"/>
  <c r="K16" i="2"/>
  <c r="B14" i="2"/>
  <c r="B10" i="2"/>
  <c r="Z6" i="2"/>
  <c r="Z2" i="2"/>
  <c r="G94" i="1"/>
  <c r="G91" i="1"/>
  <c r="K91" i="1" s="1"/>
  <c r="G89" i="1"/>
  <c r="G88" i="1"/>
  <c r="K88" i="1" s="1"/>
  <c r="G85" i="1"/>
  <c r="K85" i="1" s="1"/>
  <c r="G84" i="1"/>
  <c r="K84" i="1" s="1"/>
  <c r="G81" i="1"/>
  <c r="G78" i="1"/>
  <c r="G75" i="1"/>
  <c r="G73" i="1"/>
  <c r="G69" i="1"/>
  <c r="K69" i="1" s="1"/>
  <c r="G68" i="1"/>
  <c r="K68" i="1" s="1"/>
  <c r="G66" i="1"/>
  <c r="K66" i="1" s="1"/>
  <c r="G65" i="1"/>
  <c r="K65" i="1" s="1"/>
  <c r="G62" i="1"/>
  <c r="G55" i="1"/>
  <c r="K55" i="1" s="1"/>
  <c r="G49" i="1"/>
  <c r="G47" i="1"/>
  <c r="G42" i="1"/>
  <c r="K42" i="1" s="1"/>
  <c r="G41" i="1"/>
  <c r="K41" i="1" s="1"/>
  <c r="G39" i="1"/>
  <c r="G6" i="1"/>
  <c r="K6" i="1" s="1"/>
  <c r="K73" i="1" l="1"/>
  <c r="J20" i="1"/>
  <c r="K20" i="1" s="1"/>
  <c r="K17" i="1"/>
  <c r="G50" i="1"/>
  <c r="K50" i="1" s="1"/>
  <c r="K49" i="1"/>
  <c r="G82" i="1"/>
  <c r="K81" i="1"/>
  <c r="H92" i="1"/>
  <c r="K92" i="1" s="1"/>
  <c r="K87" i="1"/>
  <c r="H89" i="1"/>
  <c r="H93" i="1" s="1"/>
  <c r="K93" i="1" s="1"/>
  <c r="G40" i="1"/>
  <c r="K40" i="1" s="1"/>
  <c r="K39" i="1"/>
  <c r="H94" i="1"/>
  <c r="K94" i="1" s="1"/>
  <c r="H83" i="1"/>
  <c r="J26" i="1"/>
  <c r="K26" i="1" s="1"/>
  <c r="K25" i="1"/>
  <c r="G76" i="1"/>
  <c r="K76" i="1" s="1"/>
  <c r="K75" i="1"/>
  <c r="G79" i="1"/>
  <c r="K79" i="1" s="1"/>
  <c r="K78" i="1"/>
  <c r="G48" i="1"/>
  <c r="K48" i="1" s="1"/>
  <c r="K47" i="1"/>
  <c r="G63" i="1"/>
  <c r="K63" i="1" s="1"/>
  <c r="K62" i="1"/>
  <c r="G59" i="1"/>
  <c r="K59" i="1" s="1"/>
  <c r="K58" i="1"/>
  <c r="K97" i="1"/>
  <c r="K96" i="1"/>
  <c r="K99" i="1"/>
  <c r="K95" i="1"/>
  <c r="G43" i="1"/>
  <c r="K43" i="1" s="1"/>
  <c r="K89" i="1" l="1"/>
  <c r="G83" i="1"/>
  <c r="K83" i="1" s="1"/>
  <c r="K8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kristi.johnson</author>
  </authors>
  <commentList>
    <comment ref="B38" authorId="0" shapeId="0" xr:uid="{4741C2D3-BF3E-4D38-B015-A245CC5F6321}">
      <text>
        <r>
          <rPr>
            <b/>
            <sz val="8"/>
            <color indexed="81"/>
            <rFont val="Tahoma"/>
            <family val="2"/>
          </rPr>
          <t>kristi.johnson:</t>
        </r>
        <r>
          <rPr>
            <sz val="8"/>
            <color indexed="81"/>
            <rFont val="Tahoma"/>
            <family val="2"/>
          </rPr>
          <t xml:space="preserve">
some of these values come from Estimated Valuation Sheet on the H Drive.  Oakes, Wyndmere, Kindred</t>
        </r>
      </text>
    </comment>
  </commentList>
</comments>
</file>

<file path=xl/sharedStrings.xml><?xml version="1.0" encoding="utf-8"?>
<sst xmlns="http://schemas.openxmlformats.org/spreadsheetml/2006/main" count="332" uniqueCount="127">
  <si>
    <t>FIRE DISTRICT</t>
  </si>
  <si>
    <t>TWP/CITY</t>
  </si>
  <si>
    <t>SCHOOL DISTRICT</t>
  </si>
  <si>
    <t>TAXABLE VALUATION</t>
  </si>
  <si>
    <t>STATE &amp; COUNTY</t>
  </si>
  <si>
    <t>TWP GENERAL/ CITY</t>
  </si>
  <si>
    <t>TOTAL SCHOOL</t>
  </si>
  <si>
    <t>TOTAL DISTRICT</t>
  </si>
  <si>
    <t>LFD</t>
  </si>
  <si>
    <t>ALICETON</t>
  </si>
  <si>
    <t>MFD</t>
  </si>
  <si>
    <t>GFD</t>
  </si>
  <si>
    <t>GWI</t>
  </si>
  <si>
    <t>MIL</t>
  </si>
  <si>
    <t>ALLEGHANY</t>
  </si>
  <si>
    <t>BALE</t>
  </si>
  <si>
    <t>BIG BEND</t>
  </si>
  <si>
    <t>EFD</t>
  </si>
  <si>
    <t>CASEY</t>
  </si>
  <si>
    <t>COBURN</t>
  </si>
  <si>
    <t>LeoFD</t>
  </si>
  <si>
    <t>KIN</t>
  </si>
  <si>
    <t>FTRFD</t>
  </si>
  <si>
    <t>ELLIOTT</t>
  </si>
  <si>
    <t>FT. RANSOM</t>
  </si>
  <si>
    <t>GREENE</t>
  </si>
  <si>
    <t>HANSON</t>
  </si>
  <si>
    <t>LAM</t>
  </si>
  <si>
    <t>OAK</t>
  </si>
  <si>
    <t>ISLAND PARK</t>
  </si>
  <si>
    <t>ISLEY</t>
  </si>
  <si>
    <t>LIBERTY</t>
  </si>
  <si>
    <t>MOORE</t>
  </si>
  <si>
    <t>NORTHLAND</t>
  </si>
  <si>
    <t>LIT</t>
  </si>
  <si>
    <t>OWEGO</t>
  </si>
  <si>
    <t>PRESTON</t>
  </si>
  <si>
    <t>ROSEMEADE</t>
  </si>
  <si>
    <t>WYN</t>
  </si>
  <si>
    <t>SANDOUN</t>
  </si>
  <si>
    <t>SCOVILLE</t>
  </si>
  <si>
    <t>SHENFORD</t>
  </si>
  <si>
    <t>SPRINGER</t>
  </si>
  <si>
    <t>SYDNA</t>
  </si>
  <si>
    <t>TULLER</t>
  </si>
  <si>
    <t>ELLIOTT CITY</t>
  </si>
  <si>
    <t>ENDERLIN</t>
  </si>
  <si>
    <t>FT.RANSOM</t>
  </si>
  <si>
    <t>LISBON CITY</t>
  </si>
  <si>
    <t>SHELDON CITY</t>
  </si>
  <si>
    <t>SCHOOL DIST. / VALUATION</t>
  </si>
  <si>
    <t>BUILDING FUND</t>
  </si>
  <si>
    <t>MISC. FUND</t>
  </si>
  <si>
    <t>H.S. TUITION</t>
  </si>
  <si>
    <t>SPEC. RESERVE</t>
  </si>
  <si>
    <t>SINK &amp; INT</t>
  </si>
  <si>
    <t>SPECIAL ASSESSMENTS</t>
  </si>
  <si>
    <t>TOTAL MILLS</t>
  </si>
  <si>
    <t>CITY</t>
  </si>
  <si>
    <t>General</t>
  </si>
  <si>
    <t>Recreation</t>
  </si>
  <si>
    <t>Library</t>
  </si>
  <si>
    <t>Emergency</t>
  </si>
  <si>
    <t>Cemetery</t>
  </si>
  <si>
    <t>Share Spec. Assess</t>
  </si>
  <si>
    <t>Airport</t>
  </si>
  <si>
    <t>Gen. Oblig. Bond</t>
  </si>
  <si>
    <t>Deficiency Levy</t>
  </si>
  <si>
    <t>Municipal Arts</t>
  </si>
  <si>
    <t>PARK  General</t>
  </si>
  <si>
    <t>PARK Rec.Fac.</t>
  </si>
  <si>
    <t>TOTALS</t>
  </si>
  <si>
    <t>Enderlin School #24</t>
  </si>
  <si>
    <t>Elliott City</t>
  </si>
  <si>
    <t>Ransom</t>
  </si>
  <si>
    <t>Enderlin City</t>
  </si>
  <si>
    <t>Cass</t>
  </si>
  <si>
    <t>Fort Ransom City</t>
  </si>
  <si>
    <t>Barnes</t>
  </si>
  <si>
    <t>Lisbon City</t>
  </si>
  <si>
    <t xml:space="preserve">TOTAL    </t>
  </si>
  <si>
    <t>Sheldon City</t>
  </si>
  <si>
    <t>Fort Ransom School #6</t>
  </si>
  <si>
    <t>LaMoure</t>
  </si>
  <si>
    <t xml:space="preserve">TOTAL        </t>
  </si>
  <si>
    <t>North Sargent (Gwinner) #3</t>
  </si>
  <si>
    <t>Sargent</t>
  </si>
  <si>
    <t xml:space="preserve">TOTAL      </t>
  </si>
  <si>
    <t>Lisbon School #19</t>
  </si>
  <si>
    <t>State Medical Center</t>
  </si>
  <si>
    <t xml:space="preserve">TOTAL:     </t>
  </si>
  <si>
    <t>Ambulance</t>
  </si>
  <si>
    <t xml:space="preserve">LaMoure #8         </t>
  </si>
  <si>
    <t>County Agent</t>
  </si>
  <si>
    <t>Dickey</t>
  </si>
  <si>
    <t>County Historical Society</t>
  </si>
  <si>
    <t>County Vet. Serv. Officer</t>
  </si>
  <si>
    <t>Garrison Diversion</t>
  </si>
  <si>
    <t>*</t>
  </si>
  <si>
    <t>Litchville School #52</t>
  </si>
  <si>
    <t>General Fund</t>
  </si>
  <si>
    <t>General Ob. Debt Bond IIII</t>
  </si>
  <si>
    <t>Job Development</t>
  </si>
  <si>
    <t>Stutsman</t>
  </si>
  <si>
    <t>Joint R.R. Water Board</t>
  </si>
  <si>
    <t>Road &amp; Bridge</t>
  </si>
  <si>
    <t>Kindred School #54</t>
  </si>
  <si>
    <t>Senior Citizens</t>
  </si>
  <si>
    <t>Soil Conservation</t>
  </si>
  <si>
    <t>Water Resource</t>
  </si>
  <si>
    <t>Richland</t>
  </si>
  <si>
    <t>Weed Control/Leafy Spurge</t>
  </si>
  <si>
    <t xml:space="preserve">TOTAL     </t>
  </si>
  <si>
    <t>Milnor School #1</t>
  </si>
  <si>
    <t>TOTAL</t>
  </si>
  <si>
    <t>* included in County Wide Levy Amount</t>
  </si>
  <si>
    <t>Oakes School #41</t>
  </si>
  <si>
    <t>Wyndmere School #42</t>
  </si>
  <si>
    <t>-</t>
  </si>
  <si>
    <t xml:space="preserve"> </t>
  </si>
  <si>
    <t>Capital Projects</t>
  </si>
  <si>
    <t>LEOFD</t>
  </si>
  <si>
    <t>AMBULANCE DISTRICT</t>
  </si>
  <si>
    <t>RANSOM CO.</t>
  </si>
  <si>
    <t>KINDRED</t>
  </si>
  <si>
    <t>GENERAL -2 2102</t>
  </si>
  <si>
    <t>GENERAL/ 2101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</si>
</sst>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4"/>
      <color theme="1"/>
      <name val="Calibri"/>
      <family val="2"/>
      <scheme val="minor"/>
    </font>
    <font>
      <b/>
      <sz val="18"/>
      <name val="MS Dialog"/>
      <family val="2"/>
    </font>
    <font>
      <sz val="18"/>
      <name val="MS Dialog"/>
      <family val="2"/>
    </font>
    <font>
      <sz val="18"/>
      <name val="Arial"/>
      <family val="2"/>
    </font>
    <font>
      <sz val="14"/>
      <name val="MS Dialog"/>
      <family val="2"/>
    </font>
    <font>
      <sz val="14"/>
      <name val="Arial"/>
      <family val="2"/>
    </font>
    <font>
      <sz val="18"/>
      <color theme="1"/>
      <name val="Calibri"/>
      <family val="2"/>
      <scheme val="minor"/>
    </font>
    <font>
      <i/>
      <sz val="18"/>
      <name val="MS Dialog"/>
      <family val="2"/>
    </font>
    <font>
      <i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4">
    <xf numFmtId="0" fontId="0" fillId="0" borderId="0" xfId="0"/>
    <xf numFmtId="43" fontId="0" fillId="0" borderId="0" xfId="0" applyNumberFormat="1"/>
    <xf numFmtId="0" fontId="5" fillId="2" borderId="4" xfId="0" applyFont="1" applyFill="1" applyBorder="1" applyAlignment="1">
      <alignment horizontal="center" textRotation="90" wrapText="1"/>
    </xf>
    <xf numFmtId="2" fontId="5" fillId="2" borderId="5" xfId="0" quotePrefix="1" applyNumberFormat="1" applyFont="1" applyFill="1" applyBorder="1" applyAlignment="1">
      <alignment horizontal="center" textRotation="90" wrapText="1"/>
    </xf>
    <xf numFmtId="0" fontId="5" fillId="2" borderId="5" xfId="0" applyFont="1" applyFill="1" applyBorder="1" applyAlignment="1">
      <alignment horizontal="center" textRotation="90" wrapText="1"/>
    </xf>
    <xf numFmtId="0" fontId="5" fillId="2" borderId="2" xfId="0" applyFont="1" applyFill="1" applyBorder="1" applyAlignment="1">
      <alignment horizontal="center" textRotation="90" wrapText="1"/>
    </xf>
    <xf numFmtId="2" fontId="5" fillId="2" borderId="5" xfId="0" applyNumberFormat="1" applyFont="1" applyFill="1" applyBorder="1" applyAlignment="1">
      <alignment horizontal="center" textRotation="90" wrapText="1"/>
    </xf>
    <xf numFmtId="0" fontId="6" fillId="0" borderId="0" xfId="0" applyFont="1"/>
    <xf numFmtId="0" fontId="7" fillId="2" borderId="6" xfId="0" applyFont="1" applyFill="1" applyBorder="1" applyAlignment="1">
      <alignment horizontal="left" wrapText="1"/>
    </xf>
    <xf numFmtId="2" fontId="7" fillId="2" borderId="6" xfId="0" applyNumberFormat="1" applyFont="1" applyFill="1" applyBorder="1" applyAlignment="1">
      <alignment textRotation="90" wrapText="1"/>
    </xf>
    <xf numFmtId="2" fontId="7" fillId="2" borderId="6" xfId="0" quotePrefix="1" applyNumberFormat="1" applyFont="1" applyFill="1" applyBorder="1" applyAlignment="1">
      <alignment horizontal="right" textRotation="90" wrapText="1"/>
    </xf>
    <xf numFmtId="0" fontId="5" fillId="2" borderId="7" xfId="0" quotePrefix="1" applyFont="1" applyFill="1" applyBorder="1" applyAlignment="1">
      <alignment horizontal="left" wrapText="1"/>
    </xf>
    <xf numFmtId="164" fontId="5" fillId="2" borderId="0" xfId="1" applyNumberFormat="1" applyFont="1" applyFill="1" applyBorder="1" applyAlignment="1">
      <alignment wrapText="1"/>
    </xf>
    <xf numFmtId="43" fontId="5" fillId="2" borderId="8" xfId="1" applyFont="1" applyFill="1" applyBorder="1" applyAlignment="1">
      <alignment textRotation="90" wrapText="1"/>
    </xf>
    <xf numFmtId="0" fontId="5" fillId="2" borderId="9" xfId="0" applyFont="1" applyFill="1" applyBorder="1" applyAlignment="1">
      <alignment textRotation="90" wrapText="1"/>
    </xf>
    <xf numFmtId="0" fontId="7" fillId="2" borderId="10" xfId="0" applyFont="1" applyFill="1" applyBorder="1" applyAlignment="1">
      <alignment horizontal="left" wrapText="1"/>
    </xf>
    <xf numFmtId="43" fontId="8" fillId="2" borderId="11" xfId="1" applyFont="1" applyFill="1" applyBorder="1"/>
    <xf numFmtId="43" fontId="8" fillId="2" borderId="12" xfId="1" applyFont="1" applyFill="1" applyBorder="1"/>
    <xf numFmtId="0" fontId="9" fillId="2" borderId="13" xfId="0" quotePrefix="1" applyFont="1" applyFill="1" applyBorder="1" applyAlignment="1">
      <alignment horizontal="left" wrapText="1"/>
    </xf>
    <xf numFmtId="164" fontId="9" fillId="2" borderId="0" xfId="1" quotePrefix="1" applyNumberFormat="1" applyFont="1" applyFill="1" applyBorder="1" applyAlignment="1">
      <alignment horizontal="left" wrapText="1"/>
    </xf>
    <xf numFmtId="43" fontId="5" fillId="2" borderId="14" xfId="1" applyFont="1" applyFill="1" applyBorder="1" applyAlignment="1">
      <alignment textRotation="90" wrapText="1"/>
    </xf>
    <xf numFmtId="0" fontId="5" fillId="2" borderId="15" xfId="0" applyFont="1" applyFill="1" applyBorder="1" applyAlignment="1">
      <alignment textRotation="90" wrapText="1"/>
    </xf>
    <xf numFmtId="43" fontId="8" fillId="2" borderId="16" xfId="1" applyFont="1" applyFill="1" applyBorder="1"/>
    <xf numFmtId="43" fontId="7" fillId="0" borderId="17" xfId="1" applyFont="1" applyFill="1" applyBorder="1"/>
    <xf numFmtId="164" fontId="9" fillId="2" borderId="0" xfId="1" applyNumberFormat="1" applyFont="1" applyFill="1" applyBorder="1" applyAlignment="1">
      <alignment horizontal="left" wrapText="1"/>
    </xf>
    <xf numFmtId="43" fontId="5" fillId="2" borderId="15" xfId="1" applyFont="1" applyFill="1" applyBorder="1" applyAlignment="1">
      <alignment textRotation="90" wrapText="1"/>
    </xf>
    <xf numFmtId="43" fontId="7" fillId="2" borderId="17" xfId="1" applyFont="1" applyFill="1" applyBorder="1"/>
    <xf numFmtId="0" fontId="5" fillId="2" borderId="18" xfId="0" applyFont="1" applyFill="1" applyBorder="1" applyAlignment="1">
      <alignment wrapText="1"/>
    </xf>
    <xf numFmtId="164" fontId="5" fillId="2" borderId="0" xfId="1" quotePrefix="1" applyNumberFormat="1" applyFont="1" applyFill="1" applyBorder="1" applyAlignment="1">
      <alignment horizontal="left" wrapText="1"/>
    </xf>
    <xf numFmtId="43" fontId="9" fillId="2" borderId="19" xfId="1" applyFont="1" applyFill="1" applyBorder="1"/>
    <xf numFmtId="43" fontId="5" fillId="2" borderId="20" xfId="1" applyFont="1" applyFill="1" applyBorder="1"/>
    <xf numFmtId="0" fontId="7" fillId="2" borderId="21" xfId="0" applyFont="1" applyFill="1" applyBorder="1" applyAlignment="1">
      <alignment horizontal="left" wrapText="1"/>
    </xf>
    <xf numFmtId="43" fontId="8" fillId="2" borderId="22" xfId="1" applyFont="1" applyFill="1" applyBorder="1"/>
    <xf numFmtId="43" fontId="7" fillId="2" borderId="23" xfId="1" applyFont="1" applyFill="1" applyBorder="1"/>
    <xf numFmtId="0" fontId="5" fillId="2" borderId="13" xfId="0" applyFont="1" applyFill="1" applyBorder="1" applyAlignment="1">
      <alignment horizontal="left" wrapText="1"/>
    </xf>
    <xf numFmtId="164" fontId="5" fillId="2" borderId="24" xfId="1" applyNumberFormat="1" applyFont="1" applyFill="1" applyBorder="1" applyAlignment="1">
      <alignment horizontal="left" wrapText="1"/>
    </xf>
    <xf numFmtId="43" fontId="5" fillId="2" borderId="26" xfId="1" quotePrefix="1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2" fontId="10" fillId="2" borderId="0" xfId="0" applyNumberFormat="1" applyFont="1" applyFill="1"/>
    <xf numFmtId="43" fontId="5" fillId="2" borderId="15" xfId="1" quotePrefix="1" applyFont="1" applyFill="1" applyBorder="1" applyAlignment="1">
      <alignment horizontal="left" wrapText="1"/>
    </xf>
    <xf numFmtId="0" fontId="5" fillId="2" borderId="18" xfId="0" quotePrefix="1" applyFont="1" applyFill="1" applyBorder="1" applyAlignment="1">
      <alignment horizontal="left" wrapText="1"/>
    </xf>
    <xf numFmtId="164" fontId="5" fillId="2" borderId="0" xfId="1" applyNumberFormat="1" applyFont="1" applyFill="1" applyBorder="1" applyAlignment="1">
      <alignment horizontal="left" wrapText="1"/>
    </xf>
    <xf numFmtId="43" fontId="9" fillId="2" borderId="19" xfId="1" applyFont="1" applyFill="1" applyBorder="1" applyAlignment="1">
      <alignment wrapText="1"/>
    </xf>
    <xf numFmtId="0" fontId="5" fillId="0" borderId="13" xfId="0" quotePrefix="1" applyFont="1" applyBorder="1" applyAlignment="1">
      <alignment horizontal="left"/>
    </xf>
    <xf numFmtId="164" fontId="5" fillId="0" borderId="24" xfId="1" applyNumberFormat="1" applyFont="1" applyFill="1" applyBorder="1" applyAlignment="1">
      <alignment horizontal="left" wrapText="1"/>
    </xf>
    <xf numFmtId="43" fontId="5" fillId="0" borderId="26" xfId="1" quotePrefix="1" applyFont="1" applyFill="1" applyBorder="1" applyAlignment="1">
      <alignment horizontal="left" wrapText="1"/>
    </xf>
    <xf numFmtId="0" fontId="9" fillId="0" borderId="13" xfId="0" quotePrefix="1" applyFont="1" applyBorder="1" applyAlignment="1">
      <alignment horizontal="left" wrapText="1"/>
    </xf>
    <xf numFmtId="164" fontId="9" fillId="0" borderId="0" xfId="1" applyNumberFormat="1" applyFont="1" applyFill="1" applyBorder="1" applyAlignment="1">
      <alignment horizontal="left" wrapText="1"/>
    </xf>
    <xf numFmtId="43" fontId="5" fillId="0" borderId="15" xfId="1" quotePrefix="1" applyFont="1" applyFill="1" applyBorder="1" applyAlignment="1">
      <alignment horizontal="left" wrapText="1"/>
    </xf>
    <xf numFmtId="43" fontId="11" fillId="0" borderId="0" xfId="1" applyFont="1"/>
    <xf numFmtId="0" fontId="5" fillId="0" borderId="18" xfId="0" quotePrefix="1" applyFont="1" applyBorder="1" applyAlignment="1">
      <alignment horizontal="left" wrapText="1"/>
    </xf>
    <xf numFmtId="164" fontId="5" fillId="0" borderId="27" xfId="1" applyNumberFormat="1" applyFont="1" applyFill="1" applyBorder="1" applyAlignment="1">
      <alignment horizontal="left" wrapText="1"/>
    </xf>
    <xf numFmtId="43" fontId="9" fillId="0" borderId="19" xfId="1" applyFont="1" applyFill="1" applyBorder="1" applyAlignment="1">
      <alignment wrapText="1"/>
    </xf>
    <xf numFmtId="43" fontId="5" fillId="0" borderId="20" xfId="1" applyFont="1" applyFill="1" applyBorder="1"/>
    <xf numFmtId="0" fontId="5" fillId="2" borderId="28" xfId="0" quotePrefix="1" applyFont="1" applyFill="1" applyBorder="1" applyAlignment="1">
      <alignment horizontal="left" wrapText="1"/>
    </xf>
    <xf numFmtId="164" fontId="5" fillId="2" borderId="33" xfId="1" applyNumberFormat="1" applyFont="1" applyFill="1" applyBorder="1" applyAlignment="1">
      <alignment horizontal="left" wrapText="1"/>
    </xf>
    <xf numFmtId="43" fontId="9" fillId="2" borderId="19" xfId="1" applyFont="1" applyFill="1" applyBorder="1" applyAlignment="1"/>
    <xf numFmtId="165" fontId="9" fillId="2" borderId="37" xfId="0" applyNumberFormat="1" applyFont="1" applyFill="1" applyBorder="1"/>
    <xf numFmtId="0" fontId="5" fillId="0" borderId="13" xfId="0" quotePrefix="1" applyFont="1" applyBorder="1" applyAlignment="1">
      <alignment horizontal="left" wrapText="1"/>
    </xf>
    <xf numFmtId="164" fontId="5" fillId="0" borderId="0" xfId="1" quotePrefix="1" applyNumberFormat="1" applyFont="1" applyFill="1" applyBorder="1" applyAlignment="1">
      <alignment horizontal="left" wrapText="1"/>
    </xf>
    <xf numFmtId="43" fontId="9" fillId="0" borderId="14" xfId="1" applyFont="1" applyFill="1" applyBorder="1"/>
    <xf numFmtId="43" fontId="9" fillId="0" borderId="14" xfId="1" applyFont="1" applyFill="1" applyBorder="1" applyAlignment="1"/>
    <xf numFmtId="43" fontId="5" fillId="0" borderId="15" xfId="1" applyFont="1" applyFill="1" applyBorder="1"/>
    <xf numFmtId="164" fontId="9" fillId="0" borderId="38" xfId="1" quotePrefix="1" applyNumberFormat="1" applyFont="1" applyFill="1" applyBorder="1" applyAlignment="1">
      <alignment horizontal="left" wrapText="1"/>
    </xf>
    <xf numFmtId="43" fontId="9" fillId="0" borderId="0" xfId="1" applyFont="1" applyFill="1" applyBorder="1"/>
    <xf numFmtId="165" fontId="9" fillId="0" borderId="37" xfId="0" applyNumberFormat="1" applyFont="1" applyBorder="1"/>
    <xf numFmtId="164" fontId="9" fillId="0" borderId="38" xfId="1" applyNumberFormat="1" applyFont="1" applyFill="1" applyBorder="1" applyAlignment="1">
      <alignment horizontal="left" wrapText="1"/>
    </xf>
    <xf numFmtId="164" fontId="5" fillId="0" borderId="0" xfId="1" applyNumberFormat="1" applyFont="1" applyFill="1" applyBorder="1" applyAlignment="1">
      <alignment wrapText="1"/>
    </xf>
    <xf numFmtId="43" fontId="5" fillId="0" borderId="26" xfId="1" applyFont="1" applyFill="1" applyBorder="1" applyAlignment="1">
      <alignment wrapText="1"/>
    </xf>
    <xf numFmtId="43" fontId="5" fillId="0" borderId="15" xfId="1" applyFont="1" applyFill="1" applyBorder="1" applyAlignment="1">
      <alignment wrapText="1"/>
    </xf>
    <xf numFmtId="164" fontId="5" fillId="0" borderId="33" xfId="1" quotePrefix="1" applyNumberFormat="1" applyFont="1" applyFill="1" applyBorder="1" applyAlignment="1">
      <alignment horizontal="left" wrapText="1"/>
    </xf>
    <xf numFmtId="43" fontId="9" fillId="0" borderId="14" xfId="1" applyFont="1" applyFill="1" applyBorder="1" applyAlignment="1">
      <alignment wrapText="1"/>
    </xf>
    <xf numFmtId="0" fontId="5" fillId="0" borderId="28" xfId="0" quotePrefix="1" applyFont="1" applyBorder="1" applyAlignment="1">
      <alignment horizontal="left" wrapText="1"/>
    </xf>
    <xf numFmtId="164" fontId="5" fillId="0" borderId="40" xfId="1" applyNumberFormat="1" applyFont="1" applyFill="1" applyBorder="1" applyAlignment="1">
      <alignment wrapText="1"/>
    </xf>
    <xf numFmtId="164" fontId="9" fillId="0" borderId="0" xfId="1" quotePrefix="1" applyNumberFormat="1" applyFont="1" applyFill="1" applyBorder="1" applyAlignment="1">
      <alignment horizontal="left" wrapText="1"/>
    </xf>
    <xf numFmtId="165" fontId="9" fillId="2" borderId="44" xfId="0" applyNumberFormat="1" applyFont="1" applyFill="1" applyBorder="1"/>
    <xf numFmtId="43" fontId="9" fillId="0" borderId="19" xfId="1" quotePrefix="1" applyFont="1" applyFill="1" applyBorder="1" applyAlignment="1">
      <alignment horizontal="left" wrapText="1"/>
    </xf>
    <xf numFmtId="43" fontId="9" fillId="0" borderId="15" xfId="1" applyFont="1" applyFill="1" applyBorder="1" applyAlignment="1">
      <alignment wrapText="1"/>
    </xf>
    <xf numFmtId="165" fontId="5" fillId="2" borderId="50" xfId="0" applyNumberFormat="1" applyFont="1" applyFill="1" applyBorder="1"/>
    <xf numFmtId="164" fontId="9" fillId="0" borderId="0" xfId="1" applyNumberFormat="1" applyFont="1" applyFill="1" applyBorder="1" applyAlignment="1">
      <alignment wrapText="1"/>
    </xf>
    <xf numFmtId="0" fontId="13" fillId="2" borderId="0" xfId="0" applyFont="1" applyFill="1"/>
    <xf numFmtId="165" fontId="13" fillId="2" borderId="0" xfId="0" applyNumberFormat="1" applyFont="1" applyFill="1"/>
    <xf numFmtId="0" fontId="14" fillId="0" borderId="0" xfId="0" applyFont="1"/>
    <xf numFmtId="0" fontId="12" fillId="0" borderId="0" xfId="0" applyFont="1"/>
    <xf numFmtId="0" fontId="15" fillId="0" borderId="0" xfId="0" applyFont="1"/>
    <xf numFmtId="164" fontId="5" fillId="0" borderId="33" xfId="1" applyNumberFormat="1" applyFont="1" applyFill="1" applyBorder="1" applyAlignment="1">
      <alignment horizontal="left" wrapText="1"/>
    </xf>
    <xf numFmtId="43" fontId="9" fillId="0" borderId="19" xfId="1" applyFont="1" applyFill="1" applyBorder="1"/>
    <xf numFmtId="43" fontId="9" fillId="0" borderId="19" xfId="1" applyFont="1" applyFill="1" applyBorder="1" applyAlignment="1"/>
    <xf numFmtId="0" fontId="5" fillId="0" borderId="48" xfId="0" quotePrefix="1" applyFont="1" applyBorder="1" applyAlignment="1">
      <alignment horizontal="left" wrapText="1"/>
    </xf>
    <xf numFmtId="164" fontId="5" fillId="0" borderId="49" xfId="1" applyNumberFormat="1" applyFont="1" applyFill="1" applyBorder="1" applyAlignment="1">
      <alignment horizontal="left" wrapText="1"/>
    </xf>
    <xf numFmtId="43" fontId="9" fillId="0" borderId="51" xfId="1" applyFont="1" applyFill="1" applyBorder="1"/>
    <xf numFmtId="43" fontId="9" fillId="0" borderId="51" xfId="1" applyFont="1" applyFill="1" applyBorder="1" applyAlignment="1"/>
    <xf numFmtId="43" fontId="5" fillId="0" borderId="52" xfId="1" applyFont="1" applyFill="1" applyBorder="1"/>
    <xf numFmtId="43" fontId="11" fillId="0" borderId="0" xfId="1" applyFont="1" applyBorder="1"/>
    <xf numFmtId="0" fontId="10" fillId="2" borderId="0" xfId="0" applyFont="1" applyFill="1"/>
    <xf numFmtId="165" fontId="10" fillId="2" borderId="0" xfId="0" applyNumberFormat="1" applyFont="1" applyFill="1"/>
    <xf numFmtId="0" fontId="9" fillId="0" borderId="0" xfId="0" quotePrefix="1" applyFont="1" applyAlignment="1">
      <alignment horizontal="left" wrapText="1"/>
    </xf>
    <xf numFmtId="43" fontId="9" fillId="0" borderId="1" xfId="1" applyFont="1" applyFill="1" applyBorder="1"/>
    <xf numFmtId="43" fontId="9" fillId="0" borderId="33" xfId="1" applyFont="1" applyFill="1" applyBorder="1"/>
    <xf numFmtId="43" fontId="9" fillId="0" borderId="1" xfId="1" applyFont="1" applyFill="1" applyBorder="1" applyAlignment="1"/>
    <xf numFmtId="43" fontId="9" fillId="0" borderId="53" xfId="1" applyFont="1" applyFill="1" applyBorder="1" applyAlignment="1">
      <alignment wrapText="1"/>
    </xf>
    <xf numFmtId="43" fontId="9" fillId="0" borderId="39" xfId="1" applyFont="1" applyFill="1" applyBorder="1" applyAlignment="1">
      <alignment wrapText="1"/>
    </xf>
    <xf numFmtId="43" fontId="9" fillId="0" borderId="25" xfId="1" applyFont="1" applyFill="1" applyBorder="1" applyAlignment="1">
      <alignment wrapText="1"/>
    </xf>
    <xf numFmtId="43" fontId="9" fillId="2" borderId="14" xfId="1" applyFont="1" applyFill="1" applyBorder="1" applyAlignment="1">
      <alignment textRotation="90" wrapText="1"/>
    </xf>
    <xf numFmtId="43" fontId="9" fillId="2" borderId="25" xfId="1" quotePrefix="1" applyFont="1" applyFill="1" applyBorder="1" applyAlignment="1">
      <alignment horizontal="left" wrapText="1"/>
    </xf>
    <xf numFmtId="43" fontId="9" fillId="2" borderId="1" xfId="1" quotePrefix="1" applyFont="1" applyFill="1" applyBorder="1" applyAlignment="1">
      <alignment horizontal="left" wrapText="1"/>
    </xf>
    <xf numFmtId="43" fontId="9" fillId="0" borderId="25" xfId="1" quotePrefix="1" applyFont="1" applyFill="1" applyBorder="1" applyAlignment="1">
      <alignment horizontal="left" wrapText="1"/>
    </xf>
    <xf numFmtId="43" fontId="9" fillId="0" borderId="1" xfId="1" quotePrefix="1" applyFont="1" applyFill="1" applyBorder="1" applyAlignment="1">
      <alignment horizontal="left" wrapText="1"/>
    </xf>
    <xf numFmtId="0" fontId="9" fillId="2" borderId="34" xfId="0" quotePrefix="1" applyFont="1" applyFill="1" applyBorder="1" applyAlignment="1">
      <alignment horizontal="left"/>
    </xf>
    <xf numFmtId="0" fontId="9" fillId="2" borderId="35" xfId="0" quotePrefix="1" applyFont="1" applyFill="1" applyBorder="1" applyAlignment="1">
      <alignment horizontal="left"/>
    </xf>
    <xf numFmtId="0" fontId="9" fillId="2" borderId="36" xfId="0" quotePrefix="1" applyFont="1" applyFill="1" applyBorder="1" applyAlignment="1">
      <alignment horizontal="left"/>
    </xf>
    <xf numFmtId="0" fontId="9" fillId="2" borderId="29" xfId="0" quotePrefix="1" applyFont="1" applyFill="1" applyBorder="1" applyAlignment="1">
      <alignment horizontal="left"/>
    </xf>
    <xf numFmtId="0" fontId="9" fillId="2" borderId="30" xfId="0" quotePrefix="1" applyFont="1" applyFill="1" applyBorder="1" applyAlignment="1">
      <alignment horizontal="left"/>
    </xf>
    <xf numFmtId="0" fontId="9" fillId="2" borderId="31" xfId="0" quotePrefix="1" applyFont="1" applyFill="1" applyBorder="1" applyAlignment="1">
      <alignment horizontal="left"/>
    </xf>
    <xf numFmtId="165" fontId="9" fillId="3" borderId="32" xfId="0" applyNumberFormat="1" applyFont="1" applyFill="1" applyBorder="1"/>
    <xf numFmtId="0" fontId="18" fillId="0" borderId="0" xfId="0" applyFont="1"/>
    <xf numFmtId="1" fontId="18" fillId="0" borderId="0" xfId="0" applyNumberFormat="1" applyFont="1"/>
    <xf numFmtId="43" fontId="9" fillId="2" borderId="56" xfId="1" applyFont="1" applyFill="1" applyBorder="1"/>
    <xf numFmtId="43" fontId="9" fillId="2" borderId="39" xfId="1" quotePrefix="1" applyFont="1" applyFill="1" applyBorder="1" applyAlignment="1">
      <alignment horizontal="left" wrapText="1"/>
    </xf>
    <xf numFmtId="43" fontId="9" fillId="2" borderId="14" xfId="1" quotePrefix="1" applyFont="1" applyFill="1" applyBorder="1" applyAlignment="1">
      <alignment horizontal="left" wrapText="1"/>
    </xf>
    <xf numFmtId="43" fontId="9" fillId="2" borderId="56" xfId="1" applyFont="1" applyFill="1" applyBorder="1" applyAlignment="1">
      <alignment wrapText="1"/>
    </xf>
    <xf numFmtId="43" fontId="9" fillId="0" borderId="39" xfId="1" quotePrefix="1" applyFont="1" applyFill="1" applyBorder="1" applyAlignment="1">
      <alignment horizontal="left" wrapText="1"/>
    </xf>
    <xf numFmtId="43" fontId="9" fillId="0" borderId="14" xfId="1" quotePrefix="1" applyFont="1" applyFill="1" applyBorder="1" applyAlignment="1">
      <alignment horizontal="left" wrapText="1"/>
    </xf>
    <xf numFmtId="43" fontId="9" fillId="0" borderId="56" xfId="1" applyFont="1" applyFill="1" applyBorder="1" applyAlignment="1">
      <alignment wrapText="1"/>
    </xf>
    <xf numFmtId="43" fontId="9" fillId="0" borderId="56" xfId="1" quotePrefix="1" applyFont="1" applyFill="1" applyBorder="1" applyAlignment="1">
      <alignment horizontal="left" wrapText="1"/>
    </xf>
    <xf numFmtId="43" fontId="9" fillId="0" borderId="56" xfId="1" applyFont="1" applyFill="1" applyBorder="1"/>
    <xf numFmtId="43" fontId="9" fillId="0" borderId="57" xfId="1" applyFont="1" applyFill="1" applyBorder="1"/>
    <xf numFmtId="43" fontId="9" fillId="2" borderId="0" xfId="1" applyFont="1" applyFill="1" applyBorder="1" applyAlignment="1">
      <alignment textRotation="90" wrapText="1"/>
    </xf>
    <xf numFmtId="43" fontId="9" fillId="2" borderId="27" xfId="1" applyFont="1" applyFill="1" applyBorder="1"/>
    <xf numFmtId="43" fontId="9" fillId="2" borderId="24" xfId="1" quotePrefix="1" applyFont="1" applyFill="1" applyBorder="1" applyAlignment="1">
      <alignment horizontal="left" wrapText="1"/>
    </xf>
    <xf numFmtId="43" fontId="9" fillId="2" borderId="38" xfId="1" quotePrefix="1" applyFont="1" applyFill="1" applyBorder="1" applyAlignment="1">
      <alignment horizontal="left" wrapText="1"/>
    </xf>
    <xf numFmtId="43" fontId="9" fillId="2" borderId="27" xfId="1" applyFont="1" applyFill="1" applyBorder="1" applyAlignment="1">
      <alignment wrapText="1"/>
    </xf>
    <xf numFmtId="43" fontId="9" fillId="0" borderId="24" xfId="1" quotePrefix="1" applyFont="1" applyFill="1" applyBorder="1" applyAlignment="1">
      <alignment horizontal="left" wrapText="1"/>
    </xf>
    <xf numFmtId="43" fontId="9" fillId="0" borderId="38" xfId="1" quotePrefix="1" applyFont="1" applyFill="1" applyBorder="1" applyAlignment="1">
      <alignment horizontal="left" wrapText="1"/>
    </xf>
    <xf numFmtId="43" fontId="9" fillId="0" borderId="27" xfId="1" applyFont="1" applyFill="1" applyBorder="1" applyAlignment="1">
      <alignment wrapText="1"/>
    </xf>
    <xf numFmtId="43" fontId="9" fillId="2" borderId="27" xfId="1" applyFont="1" applyFill="1" applyBorder="1" applyAlignment="1"/>
    <xf numFmtId="43" fontId="9" fillId="0" borderId="0" xfId="1" applyFont="1" applyFill="1" applyBorder="1" applyAlignment="1"/>
    <xf numFmtId="43" fontId="9" fillId="0" borderId="40" xfId="1" applyFont="1" applyFill="1" applyBorder="1" applyAlignment="1">
      <alignment wrapText="1"/>
    </xf>
    <xf numFmtId="43" fontId="9" fillId="0" borderId="0" xfId="1" applyFont="1" applyFill="1" applyBorder="1" applyAlignment="1">
      <alignment wrapText="1"/>
    </xf>
    <xf numFmtId="43" fontId="9" fillId="0" borderId="27" xfId="1" quotePrefix="1" applyFont="1" applyFill="1" applyBorder="1" applyAlignment="1">
      <alignment horizontal="left" wrapText="1"/>
    </xf>
    <xf numFmtId="43" fontId="9" fillId="0" borderId="27" xfId="1" applyFont="1" applyFill="1" applyBorder="1"/>
    <xf numFmtId="43" fontId="9" fillId="0" borderId="38" xfId="1" applyFont="1" applyFill="1" applyBorder="1"/>
    <xf numFmtId="43" fontId="9" fillId="0" borderId="58" xfId="1" applyFont="1" applyFill="1" applyBorder="1"/>
    <xf numFmtId="43" fontId="5" fillId="2" borderId="55" xfId="1" applyFont="1" applyFill="1" applyBorder="1" applyAlignment="1">
      <alignment textRotation="90" wrapText="1"/>
    </xf>
    <xf numFmtId="43" fontId="5" fillId="2" borderId="0" xfId="1" applyFont="1" applyFill="1" applyBorder="1" applyAlignment="1">
      <alignment textRotation="90" wrapText="1"/>
    </xf>
    <xf numFmtId="0" fontId="5" fillId="2" borderId="47" xfId="0" applyFont="1" applyFill="1" applyBorder="1" applyAlignment="1">
      <alignment horizontal="center" textRotation="90" wrapText="1"/>
    </xf>
    <xf numFmtId="43" fontId="5" fillId="2" borderId="25" xfId="1" applyFont="1" applyFill="1" applyBorder="1" applyAlignment="1">
      <alignment textRotation="90" wrapText="1"/>
    </xf>
    <xf numFmtId="43" fontId="5" fillId="2" borderId="1" xfId="1" applyFont="1" applyFill="1" applyBorder="1" applyAlignment="1">
      <alignment textRotation="90" wrapText="1"/>
    </xf>
    <xf numFmtId="43" fontId="9" fillId="2" borderId="1" xfId="1" applyFont="1" applyFill="1" applyBorder="1" applyAlignment="1">
      <alignment textRotation="90" wrapText="1"/>
    </xf>
    <xf numFmtId="43" fontId="9" fillId="2" borderId="1" xfId="1" applyFont="1" applyFill="1" applyBorder="1"/>
    <xf numFmtId="43" fontId="9" fillId="2" borderId="19" xfId="1" quotePrefix="1" applyFont="1" applyFill="1" applyBorder="1" applyAlignment="1">
      <alignment horizontal="left" wrapText="1"/>
    </xf>
    <xf numFmtId="43" fontId="9" fillId="2" borderId="1" xfId="1" applyFont="1" applyFill="1" applyBorder="1" applyAlignment="1">
      <alignment wrapText="1"/>
    </xf>
    <xf numFmtId="43" fontId="9" fillId="0" borderId="1" xfId="1" applyFont="1" applyFill="1" applyBorder="1" applyAlignment="1">
      <alignment wrapText="1"/>
    </xf>
    <xf numFmtId="43" fontId="9" fillId="2" borderId="1" xfId="1" applyFont="1" applyFill="1" applyBorder="1" applyAlignment="1"/>
    <xf numFmtId="43" fontId="9" fillId="0" borderId="54" xfId="1" applyFont="1" applyFill="1" applyBorder="1"/>
    <xf numFmtId="0" fontId="19" fillId="0" borderId="59" xfId="0" applyFont="1" applyBorder="1"/>
    <xf numFmtId="3" fontId="19" fillId="0" borderId="59" xfId="0" applyNumberFormat="1" applyFont="1" applyBorder="1"/>
    <xf numFmtId="43" fontId="9" fillId="0" borderId="33" xfId="1" applyFont="1" applyFill="1" applyBorder="1" applyAlignment="1"/>
    <xf numFmtId="43" fontId="9" fillId="0" borderId="56" xfId="1" applyFont="1" applyFill="1" applyBorder="1" applyAlignment="1"/>
    <xf numFmtId="43" fontId="2" fillId="2" borderId="6" xfId="1" applyFont="1" applyFill="1" applyBorder="1" applyAlignment="1">
      <alignment textRotation="90" wrapText="1"/>
    </xf>
    <xf numFmtId="164" fontId="3" fillId="2" borderId="60" xfId="1" applyNumberFormat="1" applyFont="1" applyFill="1" applyBorder="1" applyAlignment="1">
      <alignment horizontal="right"/>
    </xf>
    <xf numFmtId="164" fontId="4" fillId="2" borderId="60" xfId="1" applyNumberFormat="1" applyFont="1" applyFill="1" applyBorder="1" applyAlignment="1">
      <alignment horizontal="right"/>
    </xf>
    <xf numFmtId="164" fontId="4" fillId="2" borderId="10" xfId="1" applyNumberFormat="1" applyFont="1" applyFill="1" applyBorder="1" applyAlignment="1">
      <alignment horizontal="right"/>
    </xf>
    <xf numFmtId="164" fontId="3" fillId="2" borderId="61" xfId="1" applyNumberFormat="1" applyFont="1" applyFill="1" applyBorder="1" applyAlignment="1">
      <alignment horizontal="right"/>
    </xf>
    <xf numFmtId="164" fontId="4" fillId="2" borderId="61" xfId="1" applyNumberFormat="1" applyFont="1" applyFill="1" applyBorder="1" applyAlignment="1">
      <alignment horizontal="right"/>
    </xf>
    <xf numFmtId="164" fontId="3" fillId="0" borderId="60" xfId="1" applyNumberFormat="1" applyFont="1" applyFill="1" applyBorder="1" applyAlignment="1">
      <alignment horizontal="right"/>
    </xf>
    <xf numFmtId="164" fontId="3" fillId="2" borderId="10" xfId="1" applyNumberFormat="1" applyFont="1" applyFill="1" applyBorder="1" applyAlignment="1">
      <alignment horizontal="right"/>
    </xf>
    <xf numFmtId="164" fontId="3" fillId="2" borderId="21" xfId="1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wrapText="1"/>
    </xf>
    <xf numFmtId="164" fontId="3" fillId="2" borderId="62" xfId="1" applyNumberFormat="1" applyFont="1" applyFill="1" applyBorder="1" applyAlignment="1">
      <alignment horizontal="right"/>
    </xf>
    <xf numFmtId="164" fontId="4" fillId="0" borderId="10" xfId="1" applyNumberFormat="1" applyFont="1" applyFill="1" applyBorder="1" applyAlignment="1">
      <alignment horizontal="right"/>
    </xf>
    <xf numFmtId="0" fontId="2" fillId="2" borderId="6" xfId="0" quotePrefix="1" applyFont="1" applyFill="1" applyBorder="1" applyAlignment="1">
      <alignment horizontal="center" wrapText="1"/>
    </xf>
    <xf numFmtId="164" fontId="2" fillId="2" borderId="6" xfId="1" applyNumberFormat="1" applyFont="1" applyFill="1" applyBorder="1" applyAlignment="1">
      <alignment horizontal="center" wrapText="1"/>
    </xf>
    <xf numFmtId="164" fontId="3" fillId="0" borderId="62" xfId="1" applyNumberFormat="1" applyFont="1" applyFill="1" applyBorder="1" applyAlignment="1">
      <alignment horizontal="right"/>
    </xf>
    <xf numFmtId="164" fontId="4" fillId="0" borderId="60" xfId="1" applyNumberFormat="1" applyFont="1" applyFill="1" applyBorder="1" applyAlignment="1">
      <alignment horizontal="right"/>
    </xf>
    <xf numFmtId="164" fontId="3" fillId="0" borderId="61" xfId="1" applyNumberFormat="1" applyFont="1" applyFill="1" applyBorder="1" applyAlignment="1">
      <alignment horizontal="right"/>
    </xf>
    <xf numFmtId="164" fontId="4" fillId="0" borderId="61" xfId="1" applyNumberFormat="1" applyFont="1" applyFill="1" applyBorder="1" applyAlignment="1">
      <alignment horizontal="right"/>
    </xf>
    <xf numFmtId="164" fontId="3" fillId="0" borderId="10" xfId="1" applyNumberFormat="1" applyFont="1" applyFill="1" applyBorder="1" applyAlignment="1">
      <alignment horizontal="right"/>
    </xf>
    <xf numFmtId="164" fontId="4" fillId="3" borderId="60" xfId="1" applyNumberFormat="1" applyFont="1" applyFill="1" applyBorder="1" applyAlignment="1">
      <alignment horizontal="right"/>
    </xf>
    <xf numFmtId="164" fontId="3" fillId="3" borderId="61" xfId="1" applyNumberFormat="1" applyFont="1" applyFill="1" applyBorder="1" applyAlignment="1">
      <alignment horizontal="right"/>
    </xf>
    <xf numFmtId="164" fontId="3" fillId="0" borderId="21" xfId="1" applyNumberFormat="1" applyFont="1" applyFill="1" applyBorder="1" applyAlignment="1">
      <alignment horizontal="right"/>
    </xf>
    <xf numFmtId="43" fontId="3" fillId="0" borderId="62" xfId="1" applyFont="1" applyFill="1" applyBorder="1" applyAlignment="1">
      <alignment horizontal="right"/>
    </xf>
    <xf numFmtId="43" fontId="3" fillId="0" borderId="60" xfId="1" applyFont="1" applyFill="1" applyBorder="1" applyAlignment="1">
      <alignment horizontal="right"/>
    </xf>
    <xf numFmtId="43" fontId="3" fillId="0" borderId="10" xfId="1" applyFont="1" applyFill="1" applyBorder="1" applyAlignment="1">
      <alignment horizontal="right"/>
    </xf>
    <xf numFmtId="43" fontId="3" fillId="0" borderId="61" xfId="1" applyFont="1" applyFill="1" applyBorder="1" applyAlignment="1">
      <alignment horizontal="right"/>
    </xf>
    <xf numFmtId="43" fontId="3" fillId="0" borderId="21" xfId="1" applyFont="1" applyFill="1" applyBorder="1" applyAlignment="1">
      <alignment horizontal="right"/>
    </xf>
    <xf numFmtId="43" fontId="4" fillId="0" borderId="62" xfId="1" applyFont="1" applyFill="1" applyBorder="1" applyAlignment="1">
      <alignment horizontal="right"/>
    </xf>
    <xf numFmtId="43" fontId="4" fillId="0" borderId="60" xfId="1" applyFont="1" applyFill="1" applyBorder="1" applyAlignment="1">
      <alignment horizontal="right"/>
    </xf>
    <xf numFmtId="43" fontId="4" fillId="0" borderId="10" xfId="1" applyFont="1" applyFill="1" applyBorder="1" applyAlignment="1">
      <alignment horizontal="right"/>
    </xf>
    <xf numFmtId="43" fontId="4" fillId="0" borderId="61" xfId="1" applyFont="1" applyFill="1" applyBorder="1" applyAlignment="1">
      <alignment horizontal="right"/>
    </xf>
    <xf numFmtId="43" fontId="2" fillId="2" borderId="6" xfId="1" applyFont="1" applyFill="1" applyBorder="1" applyAlignment="1">
      <alignment horizontal="right" textRotation="90" wrapText="1"/>
    </xf>
    <xf numFmtId="43" fontId="3" fillId="3" borderId="60" xfId="1" applyFont="1" applyFill="1" applyBorder="1" applyAlignment="1">
      <alignment horizontal="right"/>
    </xf>
    <xf numFmtId="43" fontId="3" fillId="3" borderId="10" xfId="1" applyFont="1" applyFill="1" applyBorder="1" applyAlignment="1">
      <alignment horizontal="right"/>
    </xf>
    <xf numFmtId="43" fontId="4" fillId="3" borderId="60" xfId="1" applyFont="1" applyFill="1" applyBorder="1" applyAlignment="1">
      <alignment horizontal="right"/>
    </xf>
    <xf numFmtId="43" fontId="3" fillId="2" borderId="62" xfId="1" applyFont="1" applyFill="1" applyBorder="1" applyAlignment="1">
      <alignment horizontal="right"/>
    </xf>
    <xf numFmtId="43" fontId="3" fillId="2" borderId="60" xfId="1" applyFont="1" applyFill="1" applyBorder="1" applyAlignment="1">
      <alignment horizontal="right"/>
    </xf>
    <xf numFmtId="43" fontId="4" fillId="2" borderId="60" xfId="1" applyFont="1" applyFill="1" applyBorder="1" applyAlignment="1">
      <alignment horizontal="right"/>
    </xf>
    <xf numFmtId="43" fontId="3" fillId="2" borderId="21" xfId="1" applyFont="1" applyFill="1" applyBorder="1" applyAlignment="1">
      <alignment horizontal="right"/>
    </xf>
    <xf numFmtId="43" fontId="3" fillId="0" borderId="45" xfId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/>
    </xf>
    <xf numFmtId="43" fontId="4" fillId="0" borderId="18" xfId="1" applyFont="1" applyFill="1" applyBorder="1" applyAlignment="1">
      <alignment horizontal="right"/>
    </xf>
    <xf numFmtId="43" fontId="3" fillId="0" borderId="28" xfId="1" applyFont="1" applyFill="1" applyBorder="1" applyAlignment="1">
      <alignment horizontal="right"/>
    </xf>
    <xf numFmtId="43" fontId="4" fillId="0" borderId="28" xfId="1" applyFont="1" applyFill="1" applyBorder="1" applyAlignment="1">
      <alignment horizontal="right"/>
    </xf>
    <xf numFmtId="43" fontId="3" fillId="0" borderId="18" xfId="1" applyFont="1" applyFill="1" applyBorder="1" applyAlignment="1">
      <alignment horizontal="right"/>
    </xf>
    <xf numFmtId="43" fontId="4" fillId="0" borderId="13" xfId="1" applyFont="1" applyFill="1" applyBorder="1" applyAlignment="1">
      <alignment horizontal="right"/>
    </xf>
    <xf numFmtId="43" fontId="3" fillId="0" borderId="48" xfId="1" applyFont="1" applyFill="1" applyBorder="1" applyAlignment="1">
      <alignment horizontal="right"/>
    </xf>
    <xf numFmtId="43" fontId="3" fillId="2" borderId="10" xfId="1" applyFont="1" applyFill="1" applyBorder="1" applyAlignment="1">
      <alignment horizontal="right"/>
    </xf>
    <xf numFmtId="43" fontId="3" fillId="2" borderId="61" xfId="1" applyFont="1" applyFill="1" applyBorder="1" applyAlignment="1">
      <alignment horizontal="right"/>
    </xf>
    <xf numFmtId="43" fontId="3" fillId="0" borderId="63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64" fontId="3" fillId="3" borderId="60" xfId="1" applyNumberFormat="1" applyFont="1" applyFill="1" applyBorder="1" applyAlignment="1">
      <alignment horizontal="right"/>
    </xf>
    <xf numFmtId="0" fontId="5" fillId="2" borderId="2" xfId="0" quotePrefix="1" applyFont="1" applyFill="1" applyBorder="1" applyAlignment="1">
      <alignment horizontal="center" wrapText="1"/>
    </xf>
    <xf numFmtId="0" fontId="5" fillId="2" borderId="3" xfId="0" quotePrefix="1" applyFont="1" applyFill="1" applyBorder="1" applyAlignment="1">
      <alignment horizontal="center" wrapText="1"/>
    </xf>
    <xf numFmtId="0" fontId="12" fillId="0" borderId="45" xfId="0" applyFont="1" applyBorder="1"/>
    <xf numFmtId="0" fontId="12" fillId="0" borderId="46" xfId="0" applyFont="1" applyBorder="1"/>
    <xf numFmtId="0" fontId="12" fillId="0" borderId="47" xfId="0" applyFont="1" applyBorder="1"/>
    <xf numFmtId="0" fontId="5" fillId="2" borderId="48" xfId="0" quotePrefix="1" applyFont="1" applyFill="1" applyBorder="1" applyAlignment="1">
      <alignment horizontal="left"/>
    </xf>
    <xf numFmtId="0" fontId="5" fillId="2" borderId="49" xfId="0" quotePrefix="1" applyFont="1" applyFill="1" applyBorder="1" applyAlignment="1">
      <alignment horizontal="left"/>
    </xf>
    <xf numFmtId="0" fontId="9" fillId="2" borderId="34" xfId="0" applyFont="1" applyFill="1" applyBorder="1" applyAlignment="1">
      <alignment horizontal="left"/>
    </xf>
    <xf numFmtId="0" fontId="9" fillId="2" borderId="35" xfId="0" applyFont="1" applyFill="1" applyBorder="1" applyAlignment="1">
      <alignment horizontal="left"/>
    </xf>
    <xf numFmtId="0" fontId="9" fillId="2" borderId="36" xfId="0" applyFont="1" applyFill="1" applyBorder="1" applyAlignment="1">
      <alignment horizontal="left"/>
    </xf>
    <xf numFmtId="0" fontId="9" fillId="2" borderId="41" xfId="0" quotePrefix="1" applyFont="1" applyFill="1" applyBorder="1" applyAlignment="1">
      <alignment horizontal="left"/>
    </xf>
    <xf numFmtId="0" fontId="9" fillId="2" borderId="42" xfId="0" quotePrefix="1" applyFont="1" applyFill="1" applyBorder="1" applyAlignment="1">
      <alignment horizontal="left"/>
    </xf>
    <xf numFmtId="0" fontId="9" fillId="2" borderId="43" xfId="0" quotePrefix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62FD-FF93-4883-8CB2-2BDFFC269277}">
  <sheetPr>
    <pageSetUpPr fitToPage="1"/>
  </sheetPr>
  <dimension ref="A1:K101"/>
  <sheetViews>
    <sheetView tabSelected="1" view="pageLayout" topLeftCell="A49" zoomScaleNormal="100" workbookViewId="0">
      <selection activeCell="K81" sqref="K81"/>
    </sheetView>
  </sheetViews>
  <sheetFormatPr defaultRowHeight="14.4"/>
  <cols>
    <col min="1" max="1" width="9.44140625" customWidth="1"/>
    <col min="2" max="2" width="18" bestFit="1" customWidth="1"/>
    <col min="3" max="3" width="9.5546875" bestFit="1" customWidth="1"/>
    <col min="4" max="4" width="15.21875" bestFit="1" customWidth="1"/>
    <col min="5" max="5" width="11.5546875" bestFit="1" customWidth="1"/>
    <col min="6" max="6" width="10" bestFit="1" customWidth="1"/>
    <col min="7" max="7" width="11.5546875" bestFit="1" customWidth="1"/>
    <col min="8" max="8" width="7.33203125" bestFit="1" customWidth="1"/>
    <col min="10" max="10" width="8.44140625" bestFit="1" customWidth="1"/>
    <col min="11" max="11" width="13.33203125" bestFit="1" customWidth="1"/>
    <col min="12" max="14" width="0" hidden="1" customWidth="1"/>
  </cols>
  <sheetData>
    <row r="1" spans="1:11" ht="87.75" customHeight="1" thickBot="1">
      <c r="A1" s="159" t="s">
        <v>0</v>
      </c>
      <c r="B1" s="168" t="s">
        <v>1</v>
      </c>
      <c r="C1" s="171" t="s">
        <v>2</v>
      </c>
      <c r="D1" s="159" t="s">
        <v>122</v>
      </c>
      <c r="E1" s="172" t="s">
        <v>3</v>
      </c>
      <c r="F1" s="159" t="s">
        <v>4</v>
      </c>
      <c r="G1" s="159" t="s">
        <v>5</v>
      </c>
      <c r="H1" s="190" t="s">
        <v>0</v>
      </c>
      <c r="I1" s="190" t="s">
        <v>122</v>
      </c>
      <c r="J1" s="190" t="s">
        <v>6</v>
      </c>
      <c r="K1" s="190" t="s">
        <v>7</v>
      </c>
    </row>
    <row r="2" spans="1:11" ht="15" thickBot="1">
      <c r="A2" s="160" t="s">
        <v>8</v>
      </c>
      <c r="B2" s="169" t="s">
        <v>9</v>
      </c>
      <c r="C2" s="169">
        <v>19</v>
      </c>
      <c r="D2" s="169"/>
      <c r="E2" s="173">
        <v>4778</v>
      </c>
      <c r="F2" s="181">
        <v>100.32</v>
      </c>
      <c r="G2" s="186">
        <v>18.760000000000002</v>
      </c>
      <c r="H2" s="181">
        <v>7.21</v>
      </c>
      <c r="I2" s="181">
        <v>0</v>
      </c>
      <c r="J2" s="198">
        <f>+'2025 CITIES &amp; SCHOOLS'!K16</f>
        <v>103</v>
      </c>
      <c r="K2" s="194">
        <f>SUM(F2:J2)</f>
        <v>229.29</v>
      </c>
    </row>
    <row r="3" spans="1:11" ht="15" thickBot="1">
      <c r="A3" s="160" t="s">
        <v>10</v>
      </c>
      <c r="B3" s="160" t="s">
        <v>9</v>
      </c>
      <c r="C3" s="160">
        <v>19</v>
      </c>
      <c r="D3" s="160"/>
      <c r="E3" s="165">
        <v>156822</v>
      </c>
      <c r="F3" s="181">
        <v>100.32</v>
      </c>
      <c r="G3" s="187">
        <v>18.760000000000002</v>
      </c>
      <c r="H3" s="182">
        <v>4.72</v>
      </c>
      <c r="I3" s="182">
        <v>0</v>
      </c>
      <c r="J3" s="199">
        <f>+J2</f>
        <v>103</v>
      </c>
      <c r="K3" s="195">
        <f t="shared" ref="K3:K66" si="0">SUM(F3:J3)</f>
        <v>226.8</v>
      </c>
    </row>
    <row r="4" spans="1:11" ht="15" thickBot="1">
      <c r="A4" s="160" t="s">
        <v>8</v>
      </c>
      <c r="B4" s="160" t="s">
        <v>9</v>
      </c>
      <c r="C4" s="160">
        <v>19</v>
      </c>
      <c r="D4" s="160" t="s">
        <v>123</v>
      </c>
      <c r="E4" s="165">
        <v>709489</v>
      </c>
      <c r="F4" s="181">
        <v>100.32</v>
      </c>
      <c r="G4" s="187">
        <v>18.760000000000002</v>
      </c>
      <c r="H4" s="182">
        <f>+H2</f>
        <v>7.21</v>
      </c>
      <c r="I4" s="182">
        <v>12</v>
      </c>
      <c r="J4" s="199">
        <f>+'2025 CITIES &amp; SCHOOLS'!K16</f>
        <v>103</v>
      </c>
      <c r="K4" s="195">
        <f t="shared" si="0"/>
        <v>241.29</v>
      </c>
    </row>
    <row r="5" spans="1:11" ht="15" thickBot="1">
      <c r="A5" s="160" t="s">
        <v>10</v>
      </c>
      <c r="B5" s="160" t="s">
        <v>9</v>
      </c>
      <c r="C5" s="160">
        <v>19</v>
      </c>
      <c r="D5" s="160" t="s">
        <v>123</v>
      </c>
      <c r="E5" s="165">
        <v>417706</v>
      </c>
      <c r="F5" s="181">
        <v>100.32</v>
      </c>
      <c r="G5" s="187">
        <v>18.760000000000002</v>
      </c>
      <c r="H5" s="182">
        <f>+H3</f>
        <v>4.72</v>
      </c>
      <c r="I5" s="182">
        <v>12</v>
      </c>
      <c r="J5" s="199">
        <f>+J4</f>
        <v>103</v>
      </c>
      <c r="K5" s="195">
        <f t="shared" si="0"/>
        <v>238.8</v>
      </c>
    </row>
    <row r="6" spans="1:11" ht="15" thickBot="1">
      <c r="A6" s="160" t="s">
        <v>11</v>
      </c>
      <c r="B6" s="160" t="s">
        <v>9</v>
      </c>
      <c r="C6" s="160" t="s">
        <v>12</v>
      </c>
      <c r="D6" s="160" t="s">
        <v>123</v>
      </c>
      <c r="E6" s="165">
        <v>21684</v>
      </c>
      <c r="F6" s="181">
        <v>100.32</v>
      </c>
      <c r="G6" s="182">
        <f>+G2</f>
        <v>18.760000000000002</v>
      </c>
      <c r="H6" s="191">
        <v>4.24</v>
      </c>
      <c r="I6" s="191">
        <v>12</v>
      </c>
      <c r="J6" s="199">
        <f>+'2025 CITIES &amp; SCHOOLS'!K14</f>
        <v>96.159999999999982</v>
      </c>
      <c r="K6" s="195">
        <f t="shared" si="0"/>
        <v>231.47999999999996</v>
      </c>
    </row>
    <row r="7" spans="1:11" ht="15" thickBot="1">
      <c r="A7" s="160" t="s">
        <v>10</v>
      </c>
      <c r="B7" s="160" t="s">
        <v>9</v>
      </c>
      <c r="C7" s="160" t="s">
        <v>13</v>
      </c>
      <c r="D7" s="160" t="str">
        <f>+D6</f>
        <v>RANSOM CO.</v>
      </c>
      <c r="E7" s="165">
        <v>8168</v>
      </c>
      <c r="F7" s="181">
        <v>100.32</v>
      </c>
      <c r="G7" s="182">
        <v>18.760000000000002</v>
      </c>
      <c r="H7" s="191">
        <f>+H3</f>
        <v>4.72</v>
      </c>
      <c r="I7" s="191">
        <v>12</v>
      </c>
      <c r="J7" s="199">
        <f>+'2025 CITIES &amp; SCHOOLS'!K36</f>
        <v>99.539999999999992</v>
      </c>
      <c r="K7" s="195">
        <f t="shared" si="0"/>
        <v>235.34</v>
      </c>
    </row>
    <row r="8" spans="1:11" ht="15" thickBot="1">
      <c r="A8" s="162" t="s">
        <v>10</v>
      </c>
      <c r="B8" s="162" t="s">
        <v>9</v>
      </c>
      <c r="C8" s="162" t="s">
        <v>13</v>
      </c>
      <c r="D8" s="162"/>
      <c r="E8" s="170">
        <v>44595</v>
      </c>
      <c r="F8" s="181">
        <v>100.32</v>
      </c>
      <c r="G8" s="188">
        <v>18.760000000000002</v>
      </c>
      <c r="H8" s="192">
        <f>+H5</f>
        <v>4.72</v>
      </c>
      <c r="I8" s="188">
        <v>0</v>
      </c>
      <c r="J8" s="200">
        <f>+'2025 CITIES &amp; SCHOOLS'!K36</f>
        <v>99.539999999999992</v>
      </c>
      <c r="K8" s="206">
        <f t="shared" si="0"/>
        <v>223.33999999999997</v>
      </c>
    </row>
    <row r="9" spans="1:11" ht="15" thickBot="1">
      <c r="A9" s="163" t="s">
        <v>8</v>
      </c>
      <c r="B9" s="163" t="s">
        <v>14</v>
      </c>
      <c r="C9" s="163">
        <v>19</v>
      </c>
      <c r="D9" s="163"/>
      <c r="E9" s="175">
        <v>407681</v>
      </c>
      <c r="F9" s="181">
        <v>100.32</v>
      </c>
      <c r="G9" s="184">
        <v>18.87</v>
      </c>
      <c r="H9" s="184">
        <f>+H2</f>
        <v>7.21</v>
      </c>
      <c r="I9" s="184">
        <v>0</v>
      </c>
      <c r="J9" s="201">
        <f>+J2</f>
        <v>103</v>
      </c>
      <c r="K9" s="207">
        <f t="shared" si="0"/>
        <v>229.39999999999998</v>
      </c>
    </row>
    <row r="10" spans="1:11" ht="15" thickBot="1">
      <c r="A10" s="160" t="s">
        <v>8</v>
      </c>
      <c r="B10" s="160" t="s">
        <v>14</v>
      </c>
      <c r="C10" s="160">
        <v>19</v>
      </c>
      <c r="D10" s="160" t="str">
        <f>+D6</f>
        <v>RANSOM CO.</v>
      </c>
      <c r="E10" s="165">
        <v>805349</v>
      </c>
      <c r="F10" s="181">
        <v>100.32</v>
      </c>
      <c r="G10" s="182">
        <v>18.87</v>
      </c>
      <c r="H10" s="182">
        <f>+H2</f>
        <v>7.21</v>
      </c>
      <c r="I10" s="182">
        <v>12</v>
      </c>
      <c r="J10" s="199">
        <f>+J2</f>
        <v>103</v>
      </c>
      <c r="K10" s="195">
        <f t="shared" si="0"/>
        <v>241.39999999999998</v>
      </c>
    </row>
    <row r="11" spans="1:11" ht="15" thickBot="1">
      <c r="A11" s="162"/>
      <c r="B11" s="162" t="s">
        <v>14</v>
      </c>
      <c r="C11" s="162">
        <v>19</v>
      </c>
      <c r="D11" s="162"/>
      <c r="E11" s="170">
        <v>56685</v>
      </c>
      <c r="F11" s="181">
        <v>100.32</v>
      </c>
      <c r="G11" s="188">
        <v>18.87</v>
      </c>
      <c r="H11" s="188"/>
      <c r="I11" s="188">
        <v>0</v>
      </c>
      <c r="J11" s="200">
        <f>+J2</f>
        <v>103</v>
      </c>
      <c r="K11" s="206">
        <f t="shared" si="0"/>
        <v>222.19</v>
      </c>
    </row>
    <row r="12" spans="1:11" ht="15" thickBot="1">
      <c r="A12" s="164" t="s">
        <v>8</v>
      </c>
      <c r="B12" s="164" t="s">
        <v>15</v>
      </c>
      <c r="C12" s="164">
        <v>19</v>
      </c>
      <c r="D12" s="164" t="str">
        <f>+D10</f>
        <v>RANSOM CO.</v>
      </c>
      <c r="E12" s="176">
        <v>1328703</v>
      </c>
      <c r="F12" s="181">
        <v>100.32</v>
      </c>
      <c r="G12" s="189">
        <v>28.34</v>
      </c>
      <c r="H12" s="189">
        <f>+H2</f>
        <v>7.21</v>
      </c>
      <c r="I12" s="189">
        <v>12</v>
      </c>
      <c r="J12" s="202">
        <f>+'2025 CITIES &amp; SCHOOLS'!K16</f>
        <v>103</v>
      </c>
      <c r="K12" s="207">
        <f t="shared" si="0"/>
        <v>250.87</v>
      </c>
    </row>
    <row r="13" spans="1:11" ht="15" thickBot="1">
      <c r="A13" s="165" t="s">
        <v>8</v>
      </c>
      <c r="B13" s="160" t="s">
        <v>15</v>
      </c>
      <c r="C13" s="160">
        <v>19</v>
      </c>
      <c r="D13" s="160"/>
      <c r="E13" s="165">
        <v>5963</v>
      </c>
      <c r="F13" s="181">
        <v>100.32</v>
      </c>
      <c r="G13" s="182">
        <f>+G12</f>
        <v>28.34</v>
      </c>
      <c r="H13" s="182">
        <f>+H2</f>
        <v>7.21</v>
      </c>
      <c r="I13" s="182">
        <v>0</v>
      </c>
      <c r="J13" s="199">
        <f>+J2</f>
        <v>103</v>
      </c>
      <c r="K13" s="195">
        <f t="shared" si="0"/>
        <v>238.87</v>
      </c>
    </row>
    <row r="14" spans="1:11" ht="15" thickBot="1">
      <c r="A14" s="162" t="s">
        <v>11</v>
      </c>
      <c r="B14" s="162" t="s">
        <v>15</v>
      </c>
      <c r="C14" s="162" t="s">
        <v>12</v>
      </c>
      <c r="D14" s="162" t="str">
        <f>+D12</f>
        <v>RANSOM CO.</v>
      </c>
      <c r="E14" s="170">
        <v>23516</v>
      </c>
      <c r="F14" s="181">
        <v>100.32</v>
      </c>
      <c r="G14" s="188">
        <f>+G12</f>
        <v>28.34</v>
      </c>
      <c r="H14" s="188">
        <f>+H6</f>
        <v>4.24</v>
      </c>
      <c r="I14" s="188">
        <v>12</v>
      </c>
      <c r="J14" s="200">
        <f>+J6</f>
        <v>96.159999999999982</v>
      </c>
      <c r="K14" s="206">
        <f t="shared" si="0"/>
        <v>241.06</v>
      </c>
    </row>
    <row r="15" spans="1:11" ht="15" thickBot="1">
      <c r="A15" s="164" t="s">
        <v>8</v>
      </c>
      <c r="B15" s="164" t="s">
        <v>16</v>
      </c>
      <c r="C15" s="164">
        <v>19</v>
      </c>
      <c r="D15" s="164"/>
      <c r="E15" s="176">
        <v>1542892</v>
      </c>
      <c r="F15" s="181">
        <v>100.32</v>
      </c>
      <c r="G15" s="189">
        <v>18</v>
      </c>
      <c r="H15" s="189">
        <f>+H2</f>
        <v>7.21</v>
      </c>
      <c r="I15" s="189"/>
      <c r="J15" s="202">
        <f>+J2</f>
        <v>103</v>
      </c>
      <c r="K15" s="207">
        <f t="shared" si="0"/>
        <v>228.52999999999997</v>
      </c>
    </row>
    <row r="16" spans="1:11" ht="15" thickBot="1">
      <c r="A16" s="166" t="s">
        <v>8</v>
      </c>
      <c r="B16" s="166" t="s">
        <v>16</v>
      </c>
      <c r="C16" s="166">
        <v>19</v>
      </c>
      <c r="D16" s="166"/>
      <c r="E16" s="177">
        <v>64657</v>
      </c>
      <c r="F16" s="181">
        <v>100.32</v>
      </c>
      <c r="G16" s="183">
        <f>+G15</f>
        <v>18</v>
      </c>
      <c r="H16" s="183">
        <f>+H2</f>
        <v>7.21</v>
      </c>
      <c r="I16" s="183">
        <v>0</v>
      </c>
      <c r="J16" s="203">
        <f>+J2</f>
        <v>103</v>
      </c>
      <c r="K16" s="206">
        <f t="shared" si="0"/>
        <v>228.52999999999997</v>
      </c>
    </row>
    <row r="17" spans="1:11" ht="15" thickBot="1">
      <c r="A17" s="163" t="s">
        <v>17</v>
      </c>
      <c r="B17" s="163" t="s">
        <v>18</v>
      </c>
      <c r="C17" s="163">
        <v>19</v>
      </c>
      <c r="D17" s="163" t="str">
        <f>+D14</f>
        <v>RANSOM CO.</v>
      </c>
      <c r="E17" s="175">
        <v>106825</v>
      </c>
      <c r="F17" s="181">
        <v>100.32</v>
      </c>
      <c r="G17" s="184">
        <f>+G18</f>
        <v>18.66</v>
      </c>
      <c r="H17" s="184">
        <v>9.61</v>
      </c>
      <c r="I17" s="184">
        <v>12</v>
      </c>
      <c r="J17" s="201">
        <f>+J3</f>
        <v>103</v>
      </c>
      <c r="K17" s="207">
        <f t="shared" si="0"/>
        <v>243.58999999999997</v>
      </c>
    </row>
    <row r="18" spans="1:11" ht="15" thickBot="1">
      <c r="A18" s="161" t="s">
        <v>17</v>
      </c>
      <c r="B18" s="161" t="s">
        <v>18</v>
      </c>
      <c r="C18" s="161">
        <v>24</v>
      </c>
      <c r="D18" s="161"/>
      <c r="E18" s="174">
        <v>81975</v>
      </c>
      <c r="F18" s="181">
        <v>100.32</v>
      </c>
      <c r="G18" s="187">
        <v>18.66</v>
      </c>
      <c r="H18" s="187">
        <f>+H17</f>
        <v>9.61</v>
      </c>
      <c r="I18" s="187">
        <v>0</v>
      </c>
      <c r="J18" s="204">
        <f>+'2025 CITIES &amp; SCHOOLS'!K6</f>
        <v>96.14</v>
      </c>
      <c r="K18" s="195">
        <f t="shared" si="0"/>
        <v>224.72999999999996</v>
      </c>
    </row>
    <row r="19" spans="1:11" ht="15" thickBot="1">
      <c r="A19" s="161" t="s">
        <v>17</v>
      </c>
      <c r="B19" s="161" t="s">
        <v>18</v>
      </c>
      <c r="C19" s="161">
        <v>24</v>
      </c>
      <c r="D19" s="161" t="str">
        <f>+D17</f>
        <v>RANSOM CO.</v>
      </c>
      <c r="E19" s="174">
        <v>398504</v>
      </c>
      <c r="F19" s="181">
        <v>100.32</v>
      </c>
      <c r="G19" s="187">
        <f>+G18</f>
        <v>18.66</v>
      </c>
      <c r="H19" s="187">
        <f>+H17</f>
        <v>9.61</v>
      </c>
      <c r="I19" s="187">
        <v>12</v>
      </c>
      <c r="J19" s="204">
        <f>+J18</f>
        <v>96.14</v>
      </c>
      <c r="K19" s="195">
        <f t="shared" si="0"/>
        <v>236.72999999999996</v>
      </c>
    </row>
    <row r="20" spans="1:11" ht="15" thickBot="1">
      <c r="A20" s="160" t="s">
        <v>17</v>
      </c>
      <c r="B20" s="160" t="s">
        <v>18</v>
      </c>
      <c r="C20" s="160">
        <v>19</v>
      </c>
      <c r="D20" s="160"/>
      <c r="E20" s="165">
        <v>8818</v>
      </c>
      <c r="F20" s="181">
        <v>100.32</v>
      </c>
      <c r="G20" s="182">
        <f>+G18</f>
        <v>18.66</v>
      </c>
      <c r="H20" s="182">
        <f>+H17</f>
        <v>9.61</v>
      </c>
      <c r="I20" s="182">
        <v>0</v>
      </c>
      <c r="J20" s="199">
        <f>+J17</f>
        <v>103</v>
      </c>
      <c r="K20" s="195">
        <f t="shared" si="0"/>
        <v>231.58999999999997</v>
      </c>
    </row>
    <row r="21" spans="1:11" ht="15" thickBot="1">
      <c r="A21" s="160" t="s">
        <v>8</v>
      </c>
      <c r="B21" s="160" t="s">
        <v>18</v>
      </c>
      <c r="C21" s="160">
        <v>19</v>
      </c>
      <c r="D21" s="160" t="str">
        <f>+D19</f>
        <v>RANSOM CO.</v>
      </c>
      <c r="E21" s="165">
        <v>887258</v>
      </c>
      <c r="F21" s="181">
        <v>100.32</v>
      </c>
      <c r="G21" s="182">
        <f>+G18</f>
        <v>18.66</v>
      </c>
      <c r="H21" s="182">
        <f>+H2</f>
        <v>7.21</v>
      </c>
      <c r="I21" s="182">
        <v>12</v>
      </c>
      <c r="J21" s="199">
        <f>+J2</f>
        <v>103</v>
      </c>
      <c r="K21" s="195">
        <f t="shared" si="0"/>
        <v>241.19</v>
      </c>
    </row>
    <row r="22" spans="1:11" ht="15" thickBot="1">
      <c r="A22" s="162" t="s">
        <v>8</v>
      </c>
      <c r="B22" s="162" t="s">
        <v>18</v>
      </c>
      <c r="C22" s="162">
        <v>19</v>
      </c>
      <c r="D22" s="162"/>
      <c r="E22" s="170">
        <v>152682</v>
      </c>
      <c r="F22" s="181">
        <v>100.32</v>
      </c>
      <c r="G22" s="183">
        <f>+G20</f>
        <v>18.66</v>
      </c>
      <c r="H22" s="188">
        <f>+H2</f>
        <v>7.21</v>
      </c>
      <c r="I22" s="188">
        <v>0</v>
      </c>
      <c r="J22" s="200">
        <f>+J2</f>
        <v>103</v>
      </c>
      <c r="K22" s="206">
        <f t="shared" si="0"/>
        <v>229.19</v>
      </c>
    </row>
    <row r="23" spans="1:11" ht="15" thickBot="1">
      <c r="A23" s="164" t="s">
        <v>17</v>
      </c>
      <c r="B23" s="164" t="s">
        <v>19</v>
      </c>
      <c r="C23" s="164">
        <v>24</v>
      </c>
      <c r="D23" s="164" t="str">
        <f>+D21</f>
        <v>RANSOM CO.</v>
      </c>
      <c r="E23" s="176">
        <v>121697</v>
      </c>
      <c r="F23" s="181">
        <v>100.32</v>
      </c>
      <c r="G23" s="184">
        <v>18</v>
      </c>
      <c r="H23" s="189">
        <f>+H17</f>
        <v>9.61</v>
      </c>
      <c r="I23" s="189">
        <v>12</v>
      </c>
      <c r="J23" s="202">
        <f>+'2025 CITIES &amp; SCHOOLS'!K6</f>
        <v>96.14</v>
      </c>
      <c r="K23" s="207">
        <f t="shared" si="0"/>
        <v>236.07</v>
      </c>
    </row>
    <row r="24" spans="1:11" ht="15" thickBot="1">
      <c r="A24" s="160" t="s">
        <v>17</v>
      </c>
      <c r="B24" s="160" t="s">
        <v>19</v>
      </c>
      <c r="C24" s="160">
        <v>24</v>
      </c>
      <c r="D24" s="160"/>
      <c r="E24" s="165">
        <v>10401</v>
      </c>
      <c r="F24" s="181">
        <v>100.32</v>
      </c>
      <c r="G24" s="182">
        <v>18</v>
      </c>
      <c r="H24" s="182">
        <f>+H17</f>
        <v>9.61</v>
      </c>
      <c r="I24" s="182">
        <v>0</v>
      </c>
      <c r="J24" s="199">
        <f>+J23</f>
        <v>96.14</v>
      </c>
      <c r="K24" s="195">
        <f t="shared" si="0"/>
        <v>224.07</v>
      </c>
    </row>
    <row r="25" spans="1:11" ht="15" thickBot="1">
      <c r="A25" s="161" t="s">
        <v>20</v>
      </c>
      <c r="B25" s="161" t="s">
        <v>19</v>
      </c>
      <c r="C25" s="161">
        <v>24</v>
      </c>
      <c r="D25" s="161"/>
      <c r="E25" s="174">
        <v>3274</v>
      </c>
      <c r="F25" s="181">
        <v>100.32</v>
      </c>
      <c r="G25" s="187">
        <f>+G24</f>
        <v>18</v>
      </c>
      <c r="H25" s="193">
        <v>5.0599999999999996</v>
      </c>
      <c r="I25" s="193">
        <v>0</v>
      </c>
      <c r="J25" s="204">
        <f>+J23</f>
        <v>96.14</v>
      </c>
      <c r="K25" s="195">
        <f t="shared" si="0"/>
        <v>219.51999999999998</v>
      </c>
    </row>
    <row r="26" spans="1:11" ht="15" thickBot="1">
      <c r="A26" s="161" t="s">
        <v>121</v>
      </c>
      <c r="B26" s="161" t="s">
        <v>19</v>
      </c>
      <c r="C26" s="161">
        <v>24</v>
      </c>
      <c r="D26" s="161" t="s">
        <v>124</v>
      </c>
      <c r="E26" s="174">
        <v>277514</v>
      </c>
      <c r="F26" s="181">
        <v>100.32</v>
      </c>
      <c r="G26" s="187">
        <f>+G25</f>
        <v>18</v>
      </c>
      <c r="H26" s="193">
        <f>+H25</f>
        <v>5.0599999999999996</v>
      </c>
      <c r="I26" s="193">
        <v>9</v>
      </c>
      <c r="J26" s="204">
        <f>+J25</f>
        <v>96.14</v>
      </c>
      <c r="K26" s="195">
        <f t="shared" si="0"/>
        <v>228.51999999999998</v>
      </c>
    </row>
    <row r="27" spans="1:11" ht="15" thickBot="1">
      <c r="A27" s="160" t="s">
        <v>17</v>
      </c>
      <c r="B27" s="160" t="s">
        <v>19</v>
      </c>
      <c r="C27" s="160" t="s">
        <v>21</v>
      </c>
      <c r="D27" s="160" t="str">
        <f>+D23</f>
        <v>RANSOM CO.</v>
      </c>
      <c r="E27" s="165">
        <v>11230</v>
      </c>
      <c r="F27" s="181">
        <v>100.32</v>
      </c>
      <c r="G27" s="187">
        <f>+G25</f>
        <v>18</v>
      </c>
      <c r="H27" s="182">
        <f>+H17</f>
        <v>9.61</v>
      </c>
      <c r="I27" s="182">
        <v>12</v>
      </c>
      <c r="J27" s="199">
        <f>+'2025 CITIES &amp; SCHOOLS'!K32</f>
        <v>142.43000000000004</v>
      </c>
      <c r="K27" s="195">
        <f t="shared" si="0"/>
        <v>282.36</v>
      </c>
    </row>
    <row r="28" spans="1:11" ht="15" thickBot="1">
      <c r="A28" s="162" t="s">
        <v>20</v>
      </c>
      <c r="B28" s="162" t="s">
        <v>19</v>
      </c>
      <c r="C28" s="162" t="s">
        <v>21</v>
      </c>
      <c r="D28" s="162" t="str">
        <f>+D26</f>
        <v>KINDRED</v>
      </c>
      <c r="E28" s="170">
        <v>352095</v>
      </c>
      <c r="F28" s="181">
        <v>100.32</v>
      </c>
      <c r="G28" s="188">
        <f t="shared" ref="G28" si="1">+G27</f>
        <v>18</v>
      </c>
      <c r="H28" s="188">
        <f>+H26</f>
        <v>5.0599999999999996</v>
      </c>
      <c r="I28" s="188">
        <v>9</v>
      </c>
      <c r="J28" s="200">
        <f>+J27</f>
        <v>142.43000000000004</v>
      </c>
      <c r="K28" s="206">
        <f t="shared" si="0"/>
        <v>274.81000000000006</v>
      </c>
    </row>
    <row r="29" spans="1:11" ht="15" thickBot="1">
      <c r="A29" s="163" t="s">
        <v>22</v>
      </c>
      <c r="B29" s="163" t="s">
        <v>23</v>
      </c>
      <c r="C29" s="163">
        <v>19</v>
      </c>
      <c r="D29" s="163" t="str">
        <f>+D27</f>
        <v>RANSOM CO.</v>
      </c>
      <c r="E29" s="175">
        <v>8560</v>
      </c>
      <c r="F29" s="181">
        <v>100.32</v>
      </c>
      <c r="G29" s="184">
        <v>36.9</v>
      </c>
      <c r="H29" s="184">
        <v>5</v>
      </c>
      <c r="I29" s="184">
        <v>12</v>
      </c>
      <c r="J29" s="201">
        <f>+'2025 CITIES &amp; SCHOOLS'!K16</f>
        <v>103</v>
      </c>
      <c r="K29" s="207">
        <f t="shared" si="0"/>
        <v>257.22000000000003</v>
      </c>
    </row>
    <row r="30" spans="1:11" ht="15" thickBot="1">
      <c r="A30" s="160" t="s">
        <v>8</v>
      </c>
      <c r="B30" s="160" t="s">
        <v>23</v>
      </c>
      <c r="C30" s="160">
        <v>19</v>
      </c>
      <c r="D30" s="160" t="str">
        <f>+D27</f>
        <v>RANSOM CO.</v>
      </c>
      <c r="E30" s="165">
        <v>1367792</v>
      </c>
      <c r="F30" s="181">
        <v>100.32</v>
      </c>
      <c r="G30" s="182">
        <f>+G29</f>
        <v>36.9</v>
      </c>
      <c r="H30" s="182">
        <f>+H2</f>
        <v>7.21</v>
      </c>
      <c r="I30" s="182">
        <v>12</v>
      </c>
      <c r="J30" s="199">
        <f>+J29</f>
        <v>103</v>
      </c>
      <c r="K30" s="195">
        <f t="shared" si="0"/>
        <v>259.43</v>
      </c>
    </row>
    <row r="31" spans="1:11" ht="15" thickBot="1">
      <c r="A31" s="162" t="s">
        <v>8</v>
      </c>
      <c r="B31" s="162" t="s">
        <v>23</v>
      </c>
      <c r="C31" s="162">
        <v>19</v>
      </c>
      <c r="D31" s="162"/>
      <c r="E31" s="170">
        <v>49521</v>
      </c>
      <c r="F31" s="181">
        <v>100.32</v>
      </c>
      <c r="G31" s="188">
        <f>+G29</f>
        <v>36.9</v>
      </c>
      <c r="H31" s="188">
        <f>+H2</f>
        <v>7.21</v>
      </c>
      <c r="I31" s="188">
        <v>0</v>
      </c>
      <c r="J31" s="200">
        <f>+J2</f>
        <v>103</v>
      </c>
      <c r="K31" s="206">
        <f t="shared" si="0"/>
        <v>247.43</v>
      </c>
    </row>
    <row r="32" spans="1:11" ht="15" thickBot="1">
      <c r="A32" s="164" t="s">
        <v>22</v>
      </c>
      <c r="B32" s="164" t="s">
        <v>24</v>
      </c>
      <c r="C32" s="164">
        <v>6</v>
      </c>
      <c r="D32" s="164" t="str">
        <f>+D30</f>
        <v>RANSOM CO.</v>
      </c>
      <c r="E32" s="176">
        <v>1615617</v>
      </c>
      <c r="F32" s="181">
        <v>100.32</v>
      </c>
      <c r="G32" s="189">
        <f>+G33</f>
        <v>4.59</v>
      </c>
      <c r="H32" s="189">
        <f>+H29</f>
        <v>5</v>
      </c>
      <c r="I32" s="189">
        <v>12</v>
      </c>
      <c r="J32" s="202">
        <f>+'2025 CITIES &amp; SCHOOLS'!K10</f>
        <v>82.169999999999987</v>
      </c>
      <c r="K32" s="207">
        <f t="shared" si="0"/>
        <v>204.07999999999998</v>
      </c>
    </row>
    <row r="33" spans="1:11" ht="15" thickBot="1">
      <c r="A33" s="166" t="s">
        <v>22</v>
      </c>
      <c r="B33" s="166" t="s">
        <v>24</v>
      </c>
      <c r="C33" s="166">
        <v>6</v>
      </c>
      <c r="D33" s="166"/>
      <c r="E33" s="177">
        <v>346590</v>
      </c>
      <c r="F33" s="181">
        <v>100.32</v>
      </c>
      <c r="G33" s="183">
        <v>4.59</v>
      </c>
      <c r="H33" s="183">
        <f>+H29</f>
        <v>5</v>
      </c>
      <c r="I33" s="183">
        <v>0</v>
      </c>
      <c r="J33" s="203">
        <f>+J32</f>
        <v>82.169999999999987</v>
      </c>
      <c r="K33" s="206">
        <f t="shared" si="0"/>
        <v>192.07999999999998</v>
      </c>
    </row>
    <row r="34" spans="1:11" ht="15" thickBot="1">
      <c r="A34" s="164" t="s">
        <v>17</v>
      </c>
      <c r="B34" s="164" t="s">
        <v>25</v>
      </c>
      <c r="C34" s="164">
        <v>24</v>
      </c>
      <c r="D34" s="164"/>
      <c r="E34" s="176">
        <v>87776</v>
      </c>
      <c r="F34" s="181">
        <v>100.32</v>
      </c>
      <c r="G34" s="189">
        <v>18.690000000000001</v>
      </c>
      <c r="H34" s="189">
        <f>+H19</f>
        <v>9.61</v>
      </c>
      <c r="I34" s="189">
        <v>0</v>
      </c>
      <c r="J34" s="202">
        <f>+'2025 CITIES &amp; SCHOOLS'!K6</f>
        <v>96.14</v>
      </c>
      <c r="K34" s="207">
        <f t="shared" si="0"/>
        <v>224.76</v>
      </c>
    </row>
    <row r="35" spans="1:11" ht="15" thickBot="1">
      <c r="A35" s="162" t="s">
        <v>17</v>
      </c>
      <c r="B35" s="162" t="s">
        <v>25</v>
      </c>
      <c r="C35" s="162">
        <v>24</v>
      </c>
      <c r="D35" s="162" t="str">
        <f>+D32</f>
        <v>RANSOM CO.</v>
      </c>
      <c r="E35" s="170">
        <v>1360526</v>
      </c>
      <c r="F35" s="181">
        <v>100.32</v>
      </c>
      <c r="G35" s="188">
        <f>+G34</f>
        <v>18.690000000000001</v>
      </c>
      <c r="H35" s="188">
        <f>+H17</f>
        <v>9.61</v>
      </c>
      <c r="I35" s="188">
        <v>12</v>
      </c>
      <c r="J35" s="200">
        <f>+'2025 CITIES &amp; SCHOOLS'!K6</f>
        <v>96.14</v>
      </c>
      <c r="K35" s="206">
        <f t="shared" si="0"/>
        <v>236.76</v>
      </c>
    </row>
    <row r="36" spans="1:11" ht="15" thickBot="1">
      <c r="A36" s="163" t="s">
        <v>8</v>
      </c>
      <c r="B36" s="163" t="s">
        <v>26</v>
      </c>
      <c r="C36" s="163">
        <v>19</v>
      </c>
      <c r="D36" s="163"/>
      <c r="E36" s="175">
        <v>232195</v>
      </c>
      <c r="F36" s="181">
        <v>100.32</v>
      </c>
      <c r="G36" s="184">
        <v>18.03</v>
      </c>
      <c r="H36" s="184">
        <f>+H4</f>
        <v>7.21</v>
      </c>
      <c r="I36" s="184">
        <v>0</v>
      </c>
      <c r="J36" s="201">
        <f>+J2</f>
        <v>103</v>
      </c>
      <c r="K36" s="207">
        <f t="shared" si="0"/>
        <v>228.56</v>
      </c>
    </row>
    <row r="37" spans="1:11" ht="15" thickBot="1">
      <c r="A37" s="160" t="s">
        <v>8</v>
      </c>
      <c r="B37" s="160" t="s">
        <v>26</v>
      </c>
      <c r="C37" s="160">
        <v>19</v>
      </c>
      <c r="D37" s="160" t="str">
        <f>+D35</f>
        <v>RANSOM CO.</v>
      </c>
      <c r="E37" s="165">
        <v>93244</v>
      </c>
      <c r="F37" s="181">
        <v>100.32</v>
      </c>
      <c r="G37" s="182">
        <f>+G36</f>
        <v>18.03</v>
      </c>
      <c r="H37" s="182">
        <f>+H4</f>
        <v>7.21</v>
      </c>
      <c r="I37" s="182">
        <v>12</v>
      </c>
      <c r="J37" s="199">
        <f>+'2025 CITIES &amp; SCHOOLS'!K16</f>
        <v>103</v>
      </c>
      <c r="K37" s="195">
        <f t="shared" si="0"/>
        <v>240.56</v>
      </c>
    </row>
    <row r="38" spans="1:11" ht="15" thickBot="1">
      <c r="A38" s="160" t="s">
        <v>22</v>
      </c>
      <c r="B38" s="160" t="s">
        <v>26</v>
      </c>
      <c r="C38" s="160">
        <v>19</v>
      </c>
      <c r="D38" s="160" t="str">
        <f>+D37</f>
        <v>RANSOM CO.</v>
      </c>
      <c r="E38" s="165">
        <v>125041</v>
      </c>
      <c r="F38" s="181">
        <v>100.32</v>
      </c>
      <c r="G38" s="182">
        <f>+G36</f>
        <v>18.03</v>
      </c>
      <c r="H38" s="182">
        <f>++H29</f>
        <v>5</v>
      </c>
      <c r="I38" s="182">
        <v>12</v>
      </c>
      <c r="J38" s="199">
        <f>+'2025 CITIES &amp; SCHOOLS'!K16</f>
        <v>103</v>
      </c>
      <c r="K38" s="195">
        <f t="shared" si="0"/>
        <v>238.35</v>
      </c>
    </row>
    <row r="39" spans="1:11" ht="15" thickBot="1">
      <c r="A39" s="161" t="s">
        <v>22</v>
      </c>
      <c r="B39" s="161" t="s">
        <v>26</v>
      </c>
      <c r="C39" s="161">
        <v>19</v>
      </c>
      <c r="D39" s="161"/>
      <c r="E39" s="174">
        <v>90853</v>
      </c>
      <c r="F39" s="181">
        <v>100.32</v>
      </c>
      <c r="G39" s="187">
        <f>+G36</f>
        <v>18.03</v>
      </c>
      <c r="H39" s="187">
        <f>+H29</f>
        <v>5</v>
      </c>
      <c r="I39" s="187">
        <v>0</v>
      </c>
      <c r="J39" s="204">
        <f>+'2025 CITIES &amp; SCHOOLS'!K16</f>
        <v>103</v>
      </c>
      <c r="K39" s="195">
        <f t="shared" si="0"/>
        <v>226.35</v>
      </c>
    </row>
    <row r="40" spans="1:11" ht="15" thickBot="1">
      <c r="A40" s="161"/>
      <c r="B40" s="161" t="s">
        <v>26</v>
      </c>
      <c r="C40" s="161">
        <v>19</v>
      </c>
      <c r="D40" s="161" t="str">
        <f>+D38</f>
        <v>RANSOM CO.</v>
      </c>
      <c r="E40" s="174">
        <v>67645</v>
      </c>
      <c r="F40" s="181">
        <v>100.32</v>
      </c>
      <c r="G40" s="187">
        <f>+G39</f>
        <v>18.03</v>
      </c>
      <c r="H40" s="187">
        <v>0</v>
      </c>
      <c r="I40" s="187">
        <v>12</v>
      </c>
      <c r="J40" s="204">
        <f>+'2025 CITIES &amp; SCHOOLS'!K16</f>
        <v>103</v>
      </c>
      <c r="K40" s="195">
        <f t="shared" si="0"/>
        <v>233.35</v>
      </c>
    </row>
    <row r="41" spans="1:11" ht="15" thickBot="1">
      <c r="A41" s="160"/>
      <c r="B41" s="160" t="s">
        <v>26</v>
      </c>
      <c r="C41" s="160">
        <v>19</v>
      </c>
      <c r="D41" s="160"/>
      <c r="E41" s="165">
        <v>512513</v>
      </c>
      <c r="F41" s="181">
        <v>100.32</v>
      </c>
      <c r="G41" s="182">
        <f>+G36</f>
        <v>18.03</v>
      </c>
      <c r="H41" s="182">
        <v>0</v>
      </c>
      <c r="I41" s="182">
        <v>0</v>
      </c>
      <c r="J41" s="199">
        <f>+J2</f>
        <v>103</v>
      </c>
      <c r="K41" s="195">
        <f t="shared" si="0"/>
        <v>221.35</v>
      </c>
    </row>
    <row r="42" spans="1:11" ht="15" thickBot="1">
      <c r="A42" s="161"/>
      <c r="B42" s="161" t="s">
        <v>26</v>
      </c>
      <c r="C42" s="161" t="s">
        <v>27</v>
      </c>
      <c r="D42" s="161"/>
      <c r="E42" s="178">
        <v>77902</v>
      </c>
      <c r="F42" s="181">
        <v>100.32</v>
      </c>
      <c r="G42" s="187">
        <f>+G36</f>
        <v>18.03</v>
      </c>
      <c r="H42" s="187">
        <v>0</v>
      </c>
      <c r="I42" s="187">
        <v>0</v>
      </c>
      <c r="J42" s="204">
        <f>+'2025 CITIES &amp; SCHOOLS'!K21</f>
        <v>95</v>
      </c>
      <c r="K42" s="195">
        <f t="shared" si="0"/>
        <v>213.35</v>
      </c>
    </row>
    <row r="43" spans="1:11" ht="15" thickBot="1">
      <c r="A43" s="166"/>
      <c r="B43" s="166" t="s">
        <v>26</v>
      </c>
      <c r="C43" s="166" t="s">
        <v>28</v>
      </c>
      <c r="D43" s="166"/>
      <c r="E43" s="177">
        <v>277642</v>
      </c>
      <c r="F43" s="181">
        <v>100.32</v>
      </c>
      <c r="G43" s="183">
        <f>+G39</f>
        <v>18.03</v>
      </c>
      <c r="H43" s="183">
        <v>0</v>
      </c>
      <c r="I43" s="183">
        <v>0</v>
      </c>
      <c r="J43" s="203">
        <v>105.53</v>
      </c>
      <c r="K43" s="206">
        <f t="shared" si="0"/>
        <v>223.88</v>
      </c>
    </row>
    <row r="44" spans="1:11" ht="15" thickBot="1">
      <c r="A44" s="163" t="s">
        <v>8</v>
      </c>
      <c r="B44" s="163" t="s">
        <v>29</v>
      </c>
      <c r="C44" s="163">
        <v>19</v>
      </c>
      <c r="D44" s="163" t="str">
        <f>+D40</f>
        <v>RANSOM CO.</v>
      </c>
      <c r="E44" s="175">
        <v>2064773</v>
      </c>
      <c r="F44" s="181">
        <v>100.32</v>
      </c>
      <c r="G44" s="184">
        <f>+G45</f>
        <v>18.059999999999999</v>
      </c>
      <c r="H44" s="184">
        <f>+H12</f>
        <v>7.21</v>
      </c>
      <c r="I44" s="184">
        <v>12</v>
      </c>
      <c r="J44" s="201">
        <f>+'2025 CITIES &amp; SCHOOLS'!K16</f>
        <v>103</v>
      </c>
      <c r="K44" s="207">
        <f t="shared" si="0"/>
        <v>240.58999999999997</v>
      </c>
    </row>
    <row r="45" spans="1:11" ht="15" thickBot="1">
      <c r="A45" s="162" t="s">
        <v>8</v>
      </c>
      <c r="B45" s="162" t="s">
        <v>29</v>
      </c>
      <c r="C45" s="162">
        <v>19</v>
      </c>
      <c r="D45" s="162"/>
      <c r="E45" s="170">
        <v>95841</v>
      </c>
      <c r="F45" s="181">
        <v>100.32</v>
      </c>
      <c r="G45" s="188">
        <v>18.059999999999999</v>
      </c>
      <c r="H45" s="188">
        <f>+H13</f>
        <v>7.21</v>
      </c>
      <c r="I45" s="188">
        <v>0</v>
      </c>
      <c r="J45" s="200">
        <f>+J2</f>
        <v>103</v>
      </c>
      <c r="K45" s="206">
        <f t="shared" si="0"/>
        <v>228.58999999999997</v>
      </c>
    </row>
    <row r="46" spans="1:11" ht="15" thickBot="1">
      <c r="A46" s="163"/>
      <c r="B46" s="163" t="s">
        <v>30</v>
      </c>
      <c r="C46" s="163" t="s">
        <v>27</v>
      </c>
      <c r="D46" s="163"/>
      <c r="E46" s="175">
        <v>229187</v>
      </c>
      <c r="F46" s="181">
        <v>100.32</v>
      </c>
      <c r="G46" s="184">
        <v>21.84</v>
      </c>
      <c r="H46" s="184">
        <v>0</v>
      </c>
      <c r="I46" s="184">
        <v>0</v>
      </c>
      <c r="J46" s="201">
        <f>+'2025 CITIES &amp; SCHOOLS'!K21</f>
        <v>95</v>
      </c>
      <c r="K46" s="207">
        <f t="shared" si="0"/>
        <v>217.16</v>
      </c>
    </row>
    <row r="47" spans="1:11" ht="15" thickBot="1">
      <c r="A47" s="161"/>
      <c r="B47" s="161" t="s">
        <v>30</v>
      </c>
      <c r="C47" s="161">
        <v>19</v>
      </c>
      <c r="D47" s="161"/>
      <c r="E47" s="174">
        <v>65895</v>
      </c>
      <c r="F47" s="181">
        <v>100.32</v>
      </c>
      <c r="G47" s="187">
        <f>+G46</f>
        <v>21.84</v>
      </c>
      <c r="H47" s="187">
        <v>0</v>
      </c>
      <c r="I47" s="187">
        <v>0</v>
      </c>
      <c r="J47" s="204">
        <f>+J2</f>
        <v>103</v>
      </c>
      <c r="K47" s="195">
        <f t="shared" si="0"/>
        <v>225.16</v>
      </c>
    </row>
    <row r="48" spans="1:11" ht="15" thickBot="1">
      <c r="A48" s="161"/>
      <c r="B48" s="161" t="s">
        <v>30</v>
      </c>
      <c r="C48" s="161">
        <v>19</v>
      </c>
      <c r="D48" s="161" t="str">
        <f>+D44</f>
        <v>RANSOM CO.</v>
      </c>
      <c r="E48" s="174">
        <v>21300</v>
      </c>
      <c r="F48" s="181">
        <v>100.32</v>
      </c>
      <c r="G48" s="187">
        <f>+G47</f>
        <v>21.84</v>
      </c>
      <c r="H48" s="187">
        <v>0</v>
      </c>
      <c r="I48" s="187">
        <v>12</v>
      </c>
      <c r="J48" s="204">
        <f>+'2025 CITIES &amp; SCHOOLS'!K16</f>
        <v>103</v>
      </c>
      <c r="K48" s="195">
        <f t="shared" si="0"/>
        <v>237.16</v>
      </c>
    </row>
    <row r="49" spans="1:11" ht="15" thickBot="1">
      <c r="A49" s="160"/>
      <c r="B49" s="160" t="s">
        <v>30</v>
      </c>
      <c r="C49" s="160" t="s">
        <v>28</v>
      </c>
      <c r="D49" s="160"/>
      <c r="E49" s="165">
        <v>1014036</v>
      </c>
      <c r="F49" s="181">
        <v>100.32</v>
      </c>
      <c r="G49" s="182">
        <f>+G46</f>
        <v>21.84</v>
      </c>
      <c r="H49" s="182">
        <v>0</v>
      </c>
      <c r="I49" s="182">
        <v>0</v>
      </c>
      <c r="J49" s="199">
        <f>+J43</f>
        <v>105.53</v>
      </c>
      <c r="K49" s="195">
        <f t="shared" si="0"/>
        <v>227.69</v>
      </c>
    </row>
    <row r="50" spans="1:11" ht="15" thickBot="1">
      <c r="A50" s="166"/>
      <c r="B50" s="166" t="s">
        <v>30</v>
      </c>
      <c r="C50" s="166" t="s">
        <v>28</v>
      </c>
      <c r="D50" s="166" t="str">
        <f>+D48</f>
        <v>RANSOM CO.</v>
      </c>
      <c r="E50" s="177">
        <v>73742</v>
      </c>
      <c r="F50" s="181">
        <v>100.32</v>
      </c>
      <c r="G50" s="183">
        <f>+G49</f>
        <v>21.84</v>
      </c>
      <c r="H50" s="183">
        <v>0</v>
      </c>
      <c r="I50" s="183">
        <v>12</v>
      </c>
      <c r="J50" s="203">
        <f>+'2025 CITIES &amp; SCHOOLS'!K39</f>
        <v>105.78000000000002</v>
      </c>
      <c r="K50" s="206">
        <f t="shared" si="0"/>
        <v>239.94</v>
      </c>
    </row>
    <row r="51" spans="1:11" ht="15" thickBot="1">
      <c r="A51" s="164" t="s">
        <v>17</v>
      </c>
      <c r="B51" s="164" t="s">
        <v>31</v>
      </c>
      <c r="C51" s="164">
        <v>24</v>
      </c>
      <c r="D51" s="164"/>
      <c r="E51" s="176">
        <v>318170</v>
      </c>
      <c r="F51" s="181">
        <v>100.32</v>
      </c>
      <c r="G51" s="189">
        <v>18.72</v>
      </c>
      <c r="H51" s="189">
        <f>+H19</f>
        <v>9.61</v>
      </c>
      <c r="I51" s="189">
        <v>0</v>
      </c>
      <c r="J51" s="202">
        <f>+J18</f>
        <v>96.14</v>
      </c>
      <c r="K51" s="207">
        <f t="shared" si="0"/>
        <v>224.78999999999996</v>
      </c>
    </row>
    <row r="52" spans="1:11" ht="15" thickBot="1">
      <c r="A52" s="162" t="s">
        <v>17</v>
      </c>
      <c r="B52" s="162" t="s">
        <v>31</v>
      </c>
      <c r="C52" s="162">
        <v>24</v>
      </c>
      <c r="D52" s="162" t="str">
        <f>+D50</f>
        <v>RANSOM CO.</v>
      </c>
      <c r="E52" s="170">
        <v>1423192</v>
      </c>
      <c r="F52" s="181">
        <v>100.32</v>
      </c>
      <c r="G52" s="188">
        <f>+G51</f>
        <v>18.72</v>
      </c>
      <c r="H52" s="188">
        <f>+H17</f>
        <v>9.61</v>
      </c>
      <c r="I52" s="188">
        <v>12</v>
      </c>
      <c r="J52" s="200">
        <f>+'2025 CITIES &amp; SCHOOLS'!K6</f>
        <v>96.14</v>
      </c>
      <c r="K52" s="206">
        <f t="shared" si="0"/>
        <v>236.78999999999996</v>
      </c>
    </row>
    <row r="53" spans="1:11" ht="15" thickBot="1">
      <c r="A53" s="164" t="s">
        <v>17</v>
      </c>
      <c r="B53" s="164" t="s">
        <v>32</v>
      </c>
      <c r="C53" s="164">
        <v>24</v>
      </c>
      <c r="D53" s="164" t="str">
        <f>+D52</f>
        <v>RANSOM CO.</v>
      </c>
      <c r="E53" s="176">
        <v>1317816</v>
      </c>
      <c r="F53" s="181">
        <v>100.32</v>
      </c>
      <c r="G53" s="189">
        <v>18.25</v>
      </c>
      <c r="H53" s="189">
        <f>+H17</f>
        <v>9.61</v>
      </c>
      <c r="I53" s="189">
        <v>12</v>
      </c>
      <c r="J53" s="202">
        <f>+'2025 CITIES &amp; SCHOOLS'!K6</f>
        <v>96.14</v>
      </c>
      <c r="K53" s="195">
        <f t="shared" si="0"/>
        <v>236.32</v>
      </c>
    </row>
    <row r="54" spans="1:11" ht="15" thickBot="1">
      <c r="A54" s="160" t="s">
        <v>17</v>
      </c>
      <c r="B54" s="160" t="s">
        <v>32</v>
      </c>
      <c r="C54" s="160">
        <v>24</v>
      </c>
      <c r="D54" s="160"/>
      <c r="E54" s="165">
        <v>29397</v>
      </c>
      <c r="F54" s="181">
        <v>100.32</v>
      </c>
      <c r="G54" s="182">
        <v>18.25</v>
      </c>
      <c r="H54" s="182">
        <f>+H17</f>
        <v>9.61</v>
      </c>
      <c r="I54" s="182">
        <v>0</v>
      </c>
      <c r="J54" s="199">
        <f>+J18</f>
        <v>96.14</v>
      </c>
      <c r="K54" s="195">
        <f t="shared" si="0"/>
        <v>224.32</v>
      </c>
    </row>
    <row r="55" spans="1:11" ht="15" thickBot="1">
      <c r="A55" s="162" t="s">
        <v>8</v>
      </c>
      <c r="B55" s="162" t="s">
        <v>32</v>
      </c>
      <c r="C55" s="162">
        <v>24</v>
      </c>
      <c r="D55" s="162" t="str">
        <f>+D53</f>
        <v>RANSOM CO.</v>
      </c>
      <c r="E55" s="170">
        <v>16380</v>
      </c>
      <c r="F55" s="181">
        <v>100.32</v>
      </c>
      <c r="G55" s="188">
        <f>+G54</f>
        <v>18.25</v>
      </c>
      <c r="H55" s="188">
        <f>+H16</f>
        <v>7.21</v>
      </c>
      <c r="I55" s="188">
        <v>12</v>
      </c>
      <c r="J55" s="200">
        <f>+J18</f>
        <v>96.14</v>
      </c>
      <c r="K55" s="206">
        <f t="shared" si="0"/>
        <v>233.91999999999996</v>
      </c>
    </row>
    <row r="56" spans="1:11" ht="15" thickBot="1">
      <c r="A56" s="163" t="s">
        <v>22</v>
      </c>
      <c r="B56" s="163" t="s">
        <v>33</v>
      </c>
      <c r="C56" s="163">
        <v>6</v>
      </c>
      <c r="D56" s="163"/>
      <c r="E56" s="175">
        <v>1041931</v>
      </c>
      <c r="F56" s="181">
        <v>100.32</v>
      </c>
      <c r="G56" s="184">
        <v>18</v>
      </c>
      <c r="H56" s="184">
        <f>+H29</f>
        <v>5</v>
      </c>
      <c r="I56" s="184">
        <v>0</v>
      </c>
      <c r="J56" s="201">
        <f>+'2025 CITIES &amp; SCHOOLS'!K10</f>
        <v>82.169999999999987</v>
      </c>
      <c r="K56" s="207">
        <f t="shared" si="0"/>
        <v>205.48999999999998</v>
      </c>
    </row>
    <row r="57" spans="1:11" ht="15" thickBot="1">
      <c r="A57" s="160" t="s">
        <v>22</v>
      </c>
      <c r="B57" s="160" t="s">
        <v>33</v>
      </c>
      <c r="C57" s="160">
        <v>6</v>
      </c>
      <c r="D57" s="160" t="str">
        <f>+D55</f>
        <v>RANSOM CO.</v>
      </c>
      <c r="E57" s="165">
        <v>289617</v>
      </c>
      <c r="F57" s="181">
        <v>100.32</v>
      </c>
      <c r="G57" s="182">
        <f>+G56</f>
        <v>18</v>
      </c>
      <c r="H57" s="182">
        <f>+H29</f>
        <v>5</v>
      </c>
      <c r="I57" s="182">
        <v>12</v>
      </c>
      <c r="J57" s="199">
        <f>+'2025 CITIES &amp; SCHOOLS'!K10</f>
        <v>82.169999999999987</v>
      </c>
      <c r="K57" s="195">
        <f t="shared" si="0"/>
        <v>217.48999999999998</v>
      </c>
    </row>
    <row r="58" spans="1:11" ht="15" thickBot="1">
      <c r="A58" s="161" t="s">
        <v>22</v>
      </c>
      <c r="B58" s="161" t="s">
        <v>33</v>
      </c>
      <c r="C58" s="161" t="s">
        <v>34</v>
      </c>
      <c r="D58" s="161"/>
      <c r="E58" s="174">
        <v>543612</v>
      </c>
      <c r="F58" s="181">
        <v>100.32</v>
      </c>
      <c r="G58" s="187">
        <f>+G56</f>
        <v>18</v>
      </c>
      <c r="H58" s="187">
        <f>+H29</f>
        <v>5</v>
      </c>
      <c r="I58" s="187">
        <v>0</v>
      </c>
      <c r="J58" s="204">
        <f>+'2025 CITIES &amp; SCHOOLS'!K27</f>
        <v>119.49</v>
      </c>
      <c r="K58" s="195">
        <f t="shared" si="0"/>
        <v>242.81</v>
      </c>
    </row>
    <row r="59" spans="1:11" ht="15" thickBot="1">
      <c r="A59" s="162" t="s">
        <v>22</v>
      </c>
      <c r="B59" s="162" t="s">
        <v>33</v>
      </c>
      <c r="C59" s="162" t="s">
        <v>34</v>
      </c>
      <c r="D59" s="162" t="str">
        <f>+D57</f>
        <v>RANSOM CO.</v>
      </c>
      <c r="E59" s="170">
        <v>348376</v>
      </c>
      <c r="F59" s="181">
        <v>100.32</v>
      </c>
      <c r="G59" s="188">
        <f>+G58</f>
        <v>18</v>
      </c>
      <c r="H59" s="188">
        <f>+H29</f>
        <v>5</v>
      </c>
      <c r="I59" s="188">
        <v>12</v>
      </c>
      <c r="J59" s="200">
        <f>+'2025 CITIES &amp; SCHOOLS'!K27</f>
        <v>119.49</v>
      </c>
      <c r="K59" s="206">
        <f t="shared" si="0"/>
        <v>254.81</v>
      </c>
    </row>
    <row r="60" spans="1:11" ht="15" thickBot="1">
      <c r="A60" s="163" t="s">
        <v>17</v>
      </c>
      <c r="B60" s="163" t="s">
        <v>35</v>
      </c>
      <c r="C60" s="163">
        <v>24</v>
      </c>
      <c r="D60" s="163" t="str">
        <f>+D59</f>
        <v>RANSOM CO.</v>
      </c>
      <c r="E60" s="179">
        <v>139924</v>
      </c>
      <c r="F60" s="181">
        <v>100.32</v>
      </c>
      <c r="G60" s="184">
        <v>14.6</v>
      </c>
      <c r="H60" s="184">
        <f>+H23</f>
        <v>9.61</v>
      </c>
      <c r="I60" s="184">
        <v>12</v>
      </c>
      <c r="J60" s="201">
        <f>+J18</f>
        <v>96.14</v>
      </c>
      <c r="K60" s="207">
        <f t="shared" si="0"/>
        <v>232.66999999999996</v>
      </c>
    </row>
    <row r="61" spans="1:11" ht="15" thickBot="1">
      <c r="A61" s="160" t="s">
        <v>20</v>
      </c>
      <c r="B61" s="160" t="s">
        <v>35</v>
      </c>
      <c r="C61" s="160">
        <v>24</v>
      </c>
      <c r="D61" s="160" t="s">
        <v>123</v>
      </c>
      <c r="E61" s="210">
        <v>5700</v>
      </c>
      <c r="F61" s="181">
        <v>100.32</v>
      </c>
      <c r="G61" s="182">
        <v>14.6</v>
      </c>
      <c r="H61" s="182">
        <f>+H62</f>
        <v>5.0599999999999996</v>
      </c>
      <c r="I61" s="182">
        <v>12</v>
      </c>
      <c r="J61" s="199">
        <v>96.14</v>
      </c>
      <c r="K61" s="195">
        <f>SUM(F61:J61)</f>
        <v>228.12</v>
      </c>
    </row>
    <row r="62" spans="1:11" ht="15" thickBot="1">
      <c r="A62" s="161" t="s">
        <v>20</v>
      </c>
      <c r="B62" s="161" t="s">
        <v>35</v>
      </c>
      <c r="C62" s="161">
        <v>24</v>
      </c>
      <c r="D62" s="161"/>
      <c r="E62" s="174">
        <v>10495</v>
      </c>
      <c r="F62" s="181">
        <v>100.32</v>
      </c>
      <c r="G62" s="187">
        <f>+G60</f>
        <v>14.6</v>
      </c>
      <c r="H62" s="187">
        <f>+H26</f>
        <v>5.0599999999999996</v>
      </c>
      <c r="I62" s="187">
        <v>0</v>
      </c>
      <c r="J62" s="204">
        <f>+J18</f>
        <v>96.14</v>
      </c>
      <c r="K62" s="195">
        <f t="shared" si="0"/>
        <v>216.12</v>
      </c>
    </row>
    <row r="63" spans="1:11" ht="15" thickBot="1">
      <c r="A63" s="162" t="s">
        <v>20</v>
      </c>
      <c r="B63" s="162" t="s">
        <v>35</v>
      </c>
      <c r="C63" s="162">
        <v>24</v>
      </c>
      <c r="D63" s="162" t="str">
        <f>+D28</f>
        <v>KINDRED</v>
      </c>
      <c r="E63" s="170">
        <v>115937</v>
      </c>
      <c r="F63" s="181">
        <v>100.32</v>
      </c>
      <c r="G63" s="188">
        <f>+G62</f>
        <v>14.6</v>
      </c>
      <c r="H63" s="188">
        <f>+H28</f>
        <v>5.0599999999999996</v>
      </c>
      <c r="I63" s="188">
        <v>9</v>
      </c>
      <c r="J63" s="200">
        <f>+'2025 CITIES &amp; SCHOOLS'!K6</f>
        <v>96.14</v>
      </c>
      <c r="K63" s="206">
        <f t="shared" si="0"/>
        <v>225.12</v>
      </c>
    </row>
    <row r="64" spans="1:11" ht="15" thickBot="1">
      <c r="A64" s="163" t="s">
        <v>22</v>
      </c>
      <c r="B64" s="163" t="s">
        <v>36</v>
      </c>
      <c r="C64" s="163">
        <v>6</v>
      </c>
      <c r="D64" s="163" t="s">
        <v>123</v>
      </c>
      <c r="E64" s="179">
        <v>354378</v>
      </c>
      <c r="F64" s="181">
        <v>100.32</v>
      </c>
      <c r="G64" s="184">
        <v>18.72</v>
      </c>
      <c r="H64" s="184">
        <f>+H29</f>
        <v>5</v>
      </c>
      <c r="I64" s="184">
        <v>12</v>
      </c>
      <c r="J64" s="201">
        <f>+J33</f>
        <v>82.169999999999987</v>
      </c>
      <c r="K64" s="207">
        <f t="shared" si="0"/>
        <v>218.20999999999998</v>
      </c>
    </row>
    <row r="65" spans="1:11" ht="15" thickBot="1">
      <c r="A65" s="161" t="s">
        <v>17</v>
      </c>
      <c r="B65" s="161" t="s">
        <v>36</v>
      </c>
      <c r="C65" s="161">
        <v>24</v>
      </c>
      <c r="D65" s="161" t="s">
        <v>123</v>
      </c>
      <c r="E65" s="174">
        <v>480196</v>
      </c>
      <c r="F65" s="181">
        <v>100.32</v>
      </c>
      <c r="G65" s="187">
        <f>+G64</f>
        <v>18.72</v>
      </c>
      <c r="H65" s="187">
        <f>+H27</f>
        <v>9.61</v>
      </c>
      <c r="I65" s="187">
        <v>12</v>
      </c>
      <c r="J65" s="204">
        <f>+J18</f>
        <v>96.14</v>
      </c>
      <c r="K65" s="195">
        <f t="shared" si="0"/>
        <v>236.78999999999996</v>
      </c>
    </row>
    <row r="66" spans="1:11" ht="15" thickBot="1">
      <c r="A66" s="166" t="s">
        <v>22</v>
      </c>
      <c r="B66" s="166" t="s">
        <v>36</v>
      </c>
      <c r="C66" s="166">
        <v>24</v>
      </c>
      <c r="D66" s="166" t="s">
        <v>123</v>
      </c>
      <c r="E66" s="177">
        <v>276482</v>
      </c>
      <c r="F66" s="181">
        <v>100.32</v>
      </c>
      <c r="G66" s="183">
        <f>+G64</f>
        <v>18.72</v>
      </c>
      <c r="H66" s="183">
        <f>+H29</f>
        <v>5</v>
      </c>
      <c r="I66" s="183">
        <v>12</v>
      </c>
      <c r="J66" s="203">
        <f>+'2025 CITIES &amp; SCHOOLS'!K6</f>
        <v>96.14</v>
      </c>
      <c r="K66" s="206">
        <f t="shared" si="0"/>
        <v>232.18</v>
      </c>
    </row>
    <row r="67" spans="1:11" ht="15" thickBot="1">
      <c r="A67" s="164" t="s">
        <v>10</v>
      </c>
      <c r="B67" s="164" t="s">
        <v>37</v>
      </c>
      <c r="C67" s="164">
        <v>19</v>
      </c>
      <c r="D67" s="164">
        <v>0</v>
      </c>
      <c r="E67" s="176">
        <v>30600</v>
      </c>
      <c r="F67" s="181">
        <v>100.32</v>
      </c>
      <c r="G67" s="189">
        <v>19.27</v>
      </c>
      <c r="H67" s="189">
        <f>+H5</f>
        <v>4.72</v>
      </c>
      <c r="I67" s="189">
        <v>0</v>
      </c>
      <c r="J67" s="202">
        <f>+J2</f>
        <v>103</v>
      </c>
      <c r="K67" s="207">
        <f t="shared" ref="K67:K94" si="2">SUM(F67:J67)</f>
        <v>227.31</v>
      </c>
    </row>
    <row r="68" spans="1:11" ht="15" thickBot="1">
      <c r="A68" s="160" t="s">
        <v>10</v>
      </c>
      <c r="B68" s="160" t="s">
        <v>37</v>
      </c>
      <c r="C68" s="160" t="s">
        <v>13</v>
      </c>
      <c r="D68" s="160">
        <v>0</v>
      </c>
      <c r="E68" s="165">
        <v>906270</v>
      </c>
      <c r="F68" s="181">
        <v>100.32</v>
      </c>
      <c r="G68" s="182">
        <f>+G67</f>
        <v>19.27</v>
      </c>
      <c r="H68" s="182">
        <f>+H7</f>
        <v>4.72</v>
      </c>
      <c r="I68" s="182">
        <v>0</v>
      </c>
      <c r="J68" s="199">
        <f>+'2025 CITIES &amp; SCHOOLS'!K36</f>
        <v>99.539999999999992</v>
      </c>
      <c r="K68" s="195">
        <f t="shared" si="2"/>
        <v>223.84999999999997</v>
      </c>
    </row>
    <row r="69" spans="1:11" ht="15" thickBot="1">
      <c r="A69" s="162" t="s">
        <v>10</v>
      </c>
      <c r="B69" s="162" t="s">
        <v>37</v>
      </c>
      <c r="C69" s="162" t="s">
        <v>38</v>
      </c>
      <c r="D69" s="162">
        <v>0</v>
      </c>
      <c r="E69" s="170">
        <v>24403</v>
      </c>
      <c r="F69" s="181">
        <v>100.32</v>
      </c>
      <c r="G69" s="188">
        <f>+G67</f>
        <v>19.27</v>
      </c>
      <c r="H69" s="188">
        <f>+H3</f>
        <v>4.72</v>
      </c>
      <c r="I69" s="188">
        <v>0</v>
      </c>
      <c r="J69" s="200">
        <f>+'2025 CITIES &amp; SCHOOLS'!K44</f>
        <v>105.97000000000001</v>
      </c>
      <c r="K69" s="206">
        <f t="shared" si="2"/>
        <v>230.28</v>
      </c>
    </row>
    <row r="70" spans="1:11" ht="15" thickBot="1">
      <c r="A70" s="163" t="s">
        <v>8</v>
      </c>
      <c r="B70" s="163" t="s">
        <v>39</v>
      </c>
      <c r="C70" s="163">
        <v>19</v>
      </c>
      <c r="D70" s="163">
        <v>0</v>
      </c>
      <c r="E70" s="175">
        <v>196207</v>
      </c>
      <c r="F70" s="181">
        <v>100.32</v>
      </c>
      <c r="G70" s="184">
        <v>20.399999999999999</v>
      </c>
      <c r="H70" s="184">
        <f>+H30</f>
        <v>7.21</v>
      </c>
      <c r="I70" s="184">
        <v>0</v>
      </c>
      <c r="J70" s="201">
        <f>+J2</f>
        <v>103</v>
      </c>
      <c r="K70" s="207">
        <f t="shared" si="2"/>
        <v>230.93</v>
      </c>
    </row>
    <row r="71" spans="1:11" ht="15" thickBot="1">
      <c r="A71" s="160" t="s">
        <v>8</v>
      </c>
      <c r="B71" s="160" t="s">
        <v>39</v>
      </c>
      <c r="C71" s="160">
        <v>19</v>
      </c>
      <c r="D71" s="160" t="s">
        <v>123</v>
      </c>
      <c r="E71" s="165">
        <v>225586</v>
      </c>
      <c r="F71" s="181">
        <v>100.32</v>
      </c>
      <c r="G71" s="182">
        <f>+G70</f>
        <v>20.399999999999999</v>
      </c>
      <c r="H71" s="182">
        <f>+H31</f>
        <v>7.21</v>
      </c>
      <c r="I71" s="182">
        <v>12</v>
      </c>
      <c r="J71" s="199">
        <f>+'2025 CITIES &amp; SCHOOLS'!K16</f>
        <v>103</v>
      </c>
      <c r="K71" s="195">
        <f t="shared" si="2"/>
        <v>242.93</v>
      </c>
    </row>
    <row r="72" spans="1:11" ht="15" thickBot="1">
      <c r="A72" s="160" t="s">
        <v>8</v>
      </c>
      <c r="B72" s="160" t="s">
        <v>39</v>
      </c>
      <c r="C72" s="160">
        <v>19</v>
      </c>
      <c r="D72" s="160">
        <v>0</v>
      </c>
      <c r="E72" s="165">
        <v>16446</v>
      </c>
      <c r="F72" s="181">
        <v>100.32</v>
      </c>
      <c r="G72" s="182">
        <f>+G71</f>
        <v>20.399999999999999</v>
      </c>
      <c r="H72" s="182">
        <f>+H36</f>
        <v>7.21</v>
      </c>
      <c r="I72" s="182">
        <v>0</v>
      </c>
      <c r="J72" s="199">
        <f>+'2025 CITIES &amp; SCHOOLS'!K16</f>
        <v>103</v>
      </c>
      <c r="K72" s="195">
        <f t="shared" si="2"/>
        <v>230.93</v>
      </c>
    </row>
    <row r="73" spans="1:11" ht="15" thickBot="1">
      <c r="A73" s="162" t="s">
        <v>8</v>
      </c>
      <c r="B73" s="162" t="s">
        <v>39</v>
      </c>
      <c r="C73" s="162" t="s">
        <v>38</v>
      </c>
      <c r="D73" s="162" t="s">
        <v>123</v>
      </c>
      <c r="E73" s="170">
        <v>29059</v>
      </c>
      <c r="F73" s="181">
        <v>100.32</v>
      </c>
      <c r="G73" s="188">
        <f>+G70</f>
        <v>20.399999999999999</v>
      </c>
      <c r="H73" s="188">
        <f>+H70</f>
        <v>7.21</v>
      </c>
      <c r="I73" s="188">
        <v>12</v>
      </c>
      <c r="J73" s="200">
        <f>+J69</f>
        <v>105.97000000000001</v>
      </c>
      <c r="K73" s="206">
        <f t="shared" si="2"/>
        <v>245.90000000000003</v>
      </c>
    </row>
    <row r="74" spans="1:11" ht="15" thickBot="1">
      <c r="A74" s="163" t="s">
        <v>8</v>
      </c>
      <c r="B74" s="163" t="s">
        <v>40</v>
      </c>
      <c r="C74" s="163">
        <v>19</v>
      </c>
      <c r="D74" s="163">
        <v>0</v>
      </c>
      <c r="E74" s="175">
        <v>170613</v>
      </c>
      <c r="F74" s="181">
        <v>100.32</v>
      </c>
      <c r="G74" s="184">
        <v>18.649999999999999</v>
      </c>
      <c r="H74" s="184">
        <f>+H70</f>
        <v>7.21</v>
      </c>
      <c r="I74" s="184">
        <v>0</v>
      </c>
      <c r="J74" s="201">
        <f>+J2</f>
        <v>103</v>
      </c>
      <c r="K74" s="207">
        <f t="shared" si="2"/>
        <v>229.18</v>
      </c>
    </row>
    <row r="75" spans="1:11" ht="15" thickBot="1">
      <c r="A75" s="161" t="s">
        <v>10</v>
      </c>
      <c r="B75" s="161" t="s">
        <v>40</v>
      </c>
      <c r="C75" s="161">
        <v>19</v>
      </c>
      <c r="D75" s="161">
        <v>0</v>
      </c>
      <c r="E75" s="174">
        <v>458498</v>
      </c>
      <c r="F75" s="181">
        <v>100.32</v>
      </c>
      <c r="G75" s="187">
        <f>+G74</f>
        <v>18.649999999999999</v>
      </c>
      <c r="H75" s="187">
        <f>+H69</f>
        <v>4.72</v>
      </c>
      <c r="I75" s="187">
        <v>0</v>
      </c>
      <c r="J75" s="204">
        <f>+J2</f>
        <v>103</v>
      </c>
      <c r="K75" s="195">
        <f t="shared" si="2"/>
        <v>226.69</v>
      </c>
    </row>
    <row r="76" spans="1:11" ht="15" thickBot="1">
      <c r="A76" s="162" t="s">
        <v>10</v>
      </c>
      <c r="B76" s="162" t="s">
        <v>40</v>
      </c>
      <c r="C76" s="162">
        <v>19</v>
      </c>
      <c r="D76" s="162" t="s">
        <v>123</v>
      </c>
      <c r="E76" s="170">
        <v>81342</v>
      </c>
      <c r="F76" s="181">
        <v>100.32</v>
      </c>
      <c r="G76" s="188">
        <f>+G75</f>
        <v>18.649999999999999</v>
      </c>
      <c r="H76" s="188">
        <f>+H69</f>
        <v>4.72</v>
      </c>
      <c r="I76" s="188">
        <v>12</v>
      </c>
      <c r="J76" s="200">
        <f>+'2025 CITIES &amp; SCHOOLS'!K16</f>
        <v>103</v>
      </c>
      <c r="K76" s="206">
        <f t="shared" si="2"/>
        <v>238.69</v>
      </c>
    </row>
    <row r="77" spans="1:11" ht="15" thickBot="1">
      <c r="A77" s="163" t="s">
        <v>17</v>
      </c>
      <c r="B77" s="163" t="s">
        <v>41</v>
      </c>
      <c r="C77" s="163">
        <v>24</v>
      </c>
      <c r="D77" s="163" t="s">
        <v>123</v>
      </c>
      <c r="E77" s="175">
        <v>344527</v>
      </c>
      <c r="F77" s="181">
        <v>100.32</v>
      </c>
      <c r="G77" s="184">
        <v>16.36</v>
      </c>
      <c r="H77" s="184">
        <f>+H51</f>
        <v>9.61</v>
      </c>
      <c r="I77" s="184">
        <v>12</v>
      </c>
      <c r="J77" s="201">
        <f>+J18</f>
        <v>96.14</v>
      </c>
      <c r="K77" s="207">
        <f t="shared" si="2"/>
        <v>234.43</v>
      </c>
    </row>
    <row r="78" spans="1:11" ht="15" thickBot="1">
      <c r="A78" s="161" t="s">
        <v>8</v>
      </c>
      <c r="B78" s="161" t="s">
        <v>41</v>
      </c>
      <c r="C78" s="161">
        <v>24</v>
      </c>
      <c r="D78" s="161">
        <v>0</v>
      </c>
      <c r="E78" s="174">
        <v>54807</v>
      </c>
      <c r="F78" s="181">
        <v>100.32</v>
      </c>
      <c r="G78" s="187">
        <f>+G77</f>
        <v>16.36</v>
      </c>
      <c r="H78" s="187">
        <f>+H45</f>
        <v>7.21</v>
      </c>
      <c r="I78" s="187">
        <v>0</v>
      </c>
      <c r="J78" s="204">
        <f>+J18</f>
        <v>96.14</v>
      </c>
      <c r="K78" s="195">
        <f t="shared" si="2"/>
        <v>220.02999999999997</v>
      </c>
    </row>
    <row r="79" spans="1:11" ht="15" thickBot="1">
      <c r="A79" s="161" t="s">
        <v>8</v>
      </c>
      <c r="B79" s="161" t="s">
        <v>41</v>
      </c>
      <c r="C79" s="161">
        <v>19</v>
      </c>
      <c r="D79" s="161">
        <v>0</v>
      </c>
      <c r="E79" s="174">
        <v>6466</v>
      </c>
      <c r="F79" s="181">
        <v>100.32</v>
      </c>
      <c r="G79" s="187">
        <f>+G78</f>
        <v>16.36</v>
      </c>
      <c r="H79" s="187">
        <f>+H44</f>
        <v>7.21</v>
      </c>
      <c r="I79" s="187">
        <v>0</v>
      </c>
      <c r="J79" s="204">
        <f>+'2025 CITIES &amp; SCHOOLS'!K16</f>
        <v>103</v>
      </c>
      <c r="K79" s="195">
        <f t="shared" si="2"/>
        <v>226.89</v>
      </c>
    </row>
    <row r="80" spans="1:11" ht="15" thickBot="1">
      <c r="A80" s="161"/>
      <c r="B80" s="161" t="s">
        <v>41</v>
      </c>
      <c r="C80" s="161">
        <v>24</v>
      </c>
      <c r="D80" s="161">
        <v>0</v>
      </c>
      <c r="E80" s="174">
        <v>36724</v>
      </c>
      <c r="F80" s="181">
        <v>100.32</v>
      </c>
      <c r="G80" s="187">
        <f>+G78</f>
        <v>16.36</v>
      </c>
      <c r="H80" s="187">
        <v>0</v>
      </c>
      <c r="I80" s="187">
        <v>0</v>
      </c>
      <c r="J80" s="204">
        <f>+'2025 CITIES &amp; SCHOOLS'!K6</f>
        <v>96.14</v>
      </c>
      <c r="K80" s="195">
        <f>SUM(F80:J80)</f>
        <v>212.82</v>
      </c>
    </row>
    <row r="81" spans="1:11" ht="15" thickBot="1">
      <c r="A81" s="160" t="s">
        <v>17</v>
      </c>
      <c r="B81" s="165" t="s">
        <v>41</v>
      </c>
      <c r="C81" s="160">
        <v>24</v>
      </c>
      <c r="D81" s="160">
        <v>0</v>
      </c>
      <c r="E81" s="165">
        <v>46873</v>
      </c>
      <c r="F81" s="181">
        <v>100.32</v>
      </c>
      <c r="G81" s="182">
        <f>+G77</f>
        <v>16.36</v>
      </c>
      <c r="H81" s="182">
        <v>0</v>
      </c>
      <c r="I81" s="182">
        <v>0</v>
      </c>
      <c r="J81" s="199">
        <f>+J18</f>
        <v>96.14</v>
      </c>
      <c r="K81" s="195">
        <f t="shared" si="2"/>
        <v>212.82</v>
      </c>
    </row>
    <row r="82" spans="1:11" ht="15" thickBot="1">
      <c r="A82" s="160" t="s">
        <v>8</v>
      </c>
      <c r="B82" s="165" t="s">
        <v>41</v>
      </c>
      <c r="C82" s="160">
        <v>19</v>
      </c>
      <c r="D82" s="160" t="s">
        <v>123</v>
      </c>
      <c r="E82" s="165">
        <v>641662</v>
      </c>
      <c r="F82" s="181">
        <v>100.32</v>
      </c>
      <c r="G82" s="182">
        <f>+G81</f>
        <v>16.36</v>
      </c>
      <c r="H82" s="182">
        <f>+H78</f>
        <v>7.21</v>
      </c>
      <c r="I82" s="182">
        <v>12</v>
      </c>
      <c r="J82" s="199">
        <f>+'2025 CITIES &amp; SCHOOLS'!K16</f>
        <v>103</v>
      </c>
      <c r="K82" s="209">
        <f t="shared" si="2"/>
        <v>238.89</v>
      </c>
    </row>
    <row r="83" spans="1:11" ht="15" thickBot="1">
      <c r="A83" s="160" t="s">
        <v>8</v>
      </c>
      <c r="B83" s="165" t="s">
        <v>41</v>
      </c>
      <c r="C83" s="160">
        <v>24</v>
      </c>
      <c r="D83" s="160" t="s">
        <v>123</v>
      </c>
      <c r="E83" s="165">
        <v>361878</v>
      </c>
      <c r="F83" s="181">
        <v>100.32</v>
      </c>
      <c r="G83" s="182">
        <f>+G82</f>
        <v>16.36</v>
      </c>
      <c r="H83" s="182">
        <f>+H82</f>
        <v>7.21</v>
      </c>
      <c r="I83" s="182">
        <v>12</v>
      </c>
      <c r="J83" s="199">
        <f>+'2025 CITIES &amp; SCHOOLS'!K6</f>
        <v>96.14</v>
      </c>
      <c r="K83" s="195">
        <f t="shared" si="2"/>
        <v>232.02999999999997</v>
      </c>
    </row>
    <row r="84" spans="1:11" ht="15" thickBot="1">
      <c r="A84" s="160" t="s">
        <v>10</v>
      </c>
      <c r="B84" s="160" t="s">
        <v>41</v>
      </c>
      <c r="C84" s="160">
        <v>19</v>
      </c>
      <c r="D84" s="160" t="s">
        <v>123</v>
      </c>
      <c r="E84" s="165">
        <v>285</v>
      </c>
      <c r="F84" s="181">
        <v>100.32</v>
      </c>
      <c r="G84" s="182">
        <f>+G77</f>
        <v>16.36</v>
      </c>
      <c r="H84" s="182">
        <f>+H75</f>
        <v>4.72</v>
      </c>
      <c r="I84" s="182">
        <v>12</v>
      </c>
      <c r="J84" s="199">
        <f>+J2</f>
        <v>103</v>
      </c>
      <c r="K84" s="195">
        <f t="shared" si="2"/>
        <v>236.39999999999998</v>
      </c>
    </row>
    <row r="85" spans="1:11" ht="15" thickBot="1">
      <c r="A85" s="162"/>
      <c r="B85" s="170" t="s">
        <v>41</v>
      </c>
      <c r="C85" s="162">
        <v>19</v>
      </c>
      <c r="D85" s="162">
        <v>0</v>
      </c>
      <c r="E85" s="170">
        <v>20380</v>
      </c>
      <c r="F85" s="181">
        <v>100.32</v>
      </c>
      <c r="G85" s="188">
        <f>+G77</f>
        <v>16.36</v>
      </c>
      <c r="H85" s="188">
        <v>0</v>
      </c>
      <c r="I85" s="188">
        <v>0</v>
      </c>
      <c r="J85" s="200">
        <f>+J2</f>
        <v>103</v>
      </c>
      <c r="K85" s="206">
        <f t="shared" si="2"/>
        <v>219.68</v>
      </c>
    </row>
    <row r="86" spans="1:11" ht="15" thickBot="1">
      <c r="A86" s="163" t="s">
        <v>22</v>
      </c>
      <c r="B86" s="163" t="s">
        <v>42</v>
      </c>
      <c r="C86" s="163">
        <v>6</v>
      </c>
      <c r="D86" s="163" t="s">
        <v>123</v>
      </c>
      <c r="E86" s="175">
        <v>415774</v>
      </c>
      <c r="F86" s="181">
        <v>100.32</v>
      </c>
      <c r="G86" s="184">
        <v>18.63</v>
      </c>
      <c r="H86" s="184">
        <f>+H64</f>
        <v>5</v>
      </c>
      <c r="I86" s="184">
        <v>12</v>
      </c>
      <c r="J86" s="201">
        <f>+J33</f>
        <v>82.169999999999987</v>
      </c>
      <c r="K86" s="195">
        <f t="shared" si="2"/>
        <v>218.11999999999998</v>
      </c>
    </row>
    <row r="87" spans="1:11" ht="15" thickBot="1">
      <c r="A87" s="161" t="s">
        <v>8</v>
      </c>
      <c r="B87" s="161" t="s">
        <v>42</v>
      </c>
      <c r="C87" s="161">
        <v>6</v>
      </c>
      <c r="D87" s="161" t="s">
        <v>123</v>
      </c>
      <c r="E87" s="174">
        <v>22735</v>
      </c>
      <c r="F87" s="181">
        <v>100.32</v>
      </c>
      <c r="G87" s="187">
        <f>+G86</f>
        <v>18.63</v>
      </c>
      <c r="H87" s="187">
        <f>+H78</f>
        <v>7.21</v>
      </c>
      <c r="I87" s="187">
        <v>12</v>
      </c>
      <c r="J87" s="204">
        <f>+J33</f>
        <v>82.169999999999987</v>
      </c>
      <c r="K87" s="195">
        <f t="shared" si="2"/>
        <v>220.32999999999996</v>
      </c>
    </row>
    <row r="88" spans="1:11" ht="15" thickBot="1">
      <c r="A88" s="160" t="s">
        <v>22</v>
      </c>
      <c r="B88" s="160" t="s">
        <v>42</v>
      </c>
      <c r="C88" s="160">
        <v>19</v>
      </c>
      <c r="D88" s="160" t="s">
        <v>123</v>
      </c>
      <c r="E88" s="165">
        <v>98742</v>
      </c>
      <c r="F88" s="181">
        <v>100.32</v>
      </c>
      <c r="G88" s="182">
        <f>+G86</f>
        <v>18.63</v>
      </c>
      <c r="H88" s="182">
        <f>+H66</f>
        <v>5</v>
      </c>
      <c r="I88" s="182">
        <v>12</v>
      </c>
      <c r="J88" s="199">
        <f>+'2025 CITIES &amp; SCHOOLS'!K16</f>
        <v>103</v>
      </c>
      <c r="K88" s="195">
        <f t="shared" si="2"/>
        <v>238.95</v>
      </c>
    </row>
    <row r="89" spans="1:11" ht="15" thickBot="1">
      <c r="A89" s="162" t="s">
        <v>8</v>
      </c>
      <c r="B89" s="162" t="s">
        <v>42</v>
      </c>
      <c r="C89" s="162">
        <v>19</v>
      </c>
      <c r="D89" s="162" t="s">
        <v>123</v>
      </c>
      <c r="E89" s="170">
        <v>599148</v>
      </c>
      <c r="F89" s="181">
        <v>100.32</v>
      </c>
      <c r="G89" s="188">
        <f>+G86</f>
        <v>18.63</v>
      </c>
      <c r="H89" s="188">
        <f>+H87</f>
        <v>7.21</v>
      </c>
      <c r="I89" s="188">
        <v>12</v>
      </c>
      <c r="J89" s="200">
        <f>+J2</f>
        <v>103</v>
      </c>
      <c r="K89" s="206">
        <f t="shared" si="2"/>
        <v>241.15999999999997</v>
      </c>
    </row>
    <row r="90" spans="1:11" ht="15" thickBot="1">
      <c r="A90" s="163" t="s">
        <v>10</v>
      </c>
      <c r="B90" s="163" t="s">
        <v>43</v>
      </c>
      <c r="C90" s="163">
        <v>19</v>
      </c>
      <c r="D90" s="163">
        <v>0</v>
      </c>
      <c r="E90" s="175">
        <v>611774</v>
      </c>
      <c r="F90" s="181">
        <v>100.32</v>
      </c>
      <c r="G90" s="184">
        <v>18</v>
      </c>
      <c r="H90" s="184">
        <f>+H69</f>
        <v>4.72</v>
      </c>
      <c r="I90" s="184">
        <v>0</v>
      </c>
      <c r="J90" s="201">
        <f>+J2</f>
        <v>103</v>
      </c>
      <c r="K90" s="195">
        <f t="shared" si="2"/>
        <v>226.04</v>
      </c>
    </row>
    <row r="91" spans="1:11" ht="15" thickBot="1">
      <c r="A91" s="162" t="s">
        <v>10</v>
      </c>
      <c r="B91" s="162" t="s">
        <v>43</v>
      </c>
      <c r="C91" s="162" t="s">
        <v>13</v>
      </c>
      <c r="D91" s="162">
        <v>0</v>
      </c>
      <c r="E91" s="170">
        <v>821288</v>
      </c>
      <c r="F91" s="181">
        <v>100.32</v>
      </c>
      <c r="G91" s="188">
        <f>+G90</f>
        <v>18</v>
      </c>
      <c r="H91" s="188">
        <f>+H90</f>
        <v>4.72</v>
      </c>
      <c r="I91" s="188">
        <v>0</v>
      </c>
      <c r="J91" s="200">
        <f>+J8</f>
        <v>99.539999999999992</v>
      </c>
      <c r="K91" s="206">
        <f t="shared" si="2"/>
        <v>222.57999999999998</v>
      </c>
    </row>
    <row r="92" spans="1:11" ht="15" thickBot="1">
      <c r="A92" s="163" t="s">
        <v>8</v>
      </c>
      <c r="B92" s="163" t="s">
        <v>44</v>
      </c>
      <c r="C92" s="163">
        <v>24</v>
      </c>
      <c r="D92" s="163" t="s">
        <v>123</v>
      </c>
      <c r="E92" s="175">
        <v>6740</v>
      </c>
      <c r="F92" s="181">
        <v>100.32</v>
      </c>
      <c r="G92" s="184">
        <v>18.28</v>
      </c>
      <c r="H92" s="184">
        <f>+H87</f>
        <v>7.21</v>
      </c>
      <c r="I92" s="184">
        <v>12</v>
      </c>
      <c r="J92" s="201">
        <f>+J18</f>
        <v>96.14</v>
      </c>
      <c r="K92" s="195">
        <f t="shared" si="2"/>
        <v>233.95</v>
      </c>
    </row>
    <row r="93" spans="1:11" ht="15" thickBot="1">
      <c r="A93" s="160" t="s">
        <v>8</v>
      </c>
      <c r="B93" s="160" t="s">
        <v>44</v>
      </c>
      <c r="C93" s="160">
        <v>19</v>
      </c>
      <c r="D93" s="160" t="s">
        <v>123</v>
      </c>
      <c r="E93" s="165">
        <v>1378082</v>
      </c>
      <c r="F93" s="181">
        <v>100.32</v>
      </c>
      <c r="G93" s="182">
        <f>+G92</f>
        <v>18.28</v>
      </c>
      <c r="H93" s="182">
        <f>+H89</f>
        <v>7.21</v>
      </c>
      <c r="I93" s="182">
        <v>12</v>
      </c>
      <c r="J93" s="199">
        <f>+'2025 CITIES &amp; SCHOOLS'!K16</f>
        <v>103</v>
      </c>
      <c r="K93" s="195">
        <f t="shared" si="2"/>
        <v>240.81</v>
      </c>
    </row>
    <row r="94" spans="1:11" ht="15" thickBot="1">
      <c r="A94" s="162" t="s">
        <v>8</v>
      </c>
      <c r="B94" s="162" t="s">
        <v>44</v>
      </c>
      <c r="C94" s="162">
        <v>19</v>
      </c>
      <c r="D94" s="162">
        <v>0</v>
      </c>
      <c r="E94" s="170">
        <v>10497</v>
      </c>
      <c r="F94" s="181">
        <v>100.32</v>
      </c>
      <c r="G94" s="188">
        <f>+G92</f>
        <v>18.28</v>
      </c>
      <c r="H94" s="188">
        <f>+H82</f>
        <v>7.21</v>
      </c>
      <c r="I94" s="188">
        <v>0</v>
      </c>
      <c r="J94" s="200">
        <f>+J2</f>
        <v>103</v>
      </c>
      <c r="K94" s="206">
        <f t="shared" si="2"/>
        <v>228.81</v>
      </c>
    </row>
    <row r="95" spans="1:11" ht="15" thickBot="1">
      <c r="A95" s="160" t="s">
        <v>8</v>
      </c>
      <c r="B95" s="160" t="s">
        <v>45</v>
      </c>
      <c r="C95" s="160">
        <v>19</v>
      </c>
      <c r="D95" s="160" t="s">
        <v>123</v>
      </c>
      <c r="E95" s="165">
        <v>72036</v>
      </c>
      <c r="F95" s="181">
        <v>100.32</v>
      </c>
      <c r="G95" s="182">
        <v>0</v>
      </c>
      <c r="H95" s="182">
        <f>+H70</f>
        <v>7.21</v>
      </c>
      <c r="I95" s="182">
        <v>12</v>
      </c>
      <c r="J95" s="199">
        <f>+'2025 CITIES &amp; SCHOOLS'!K16</f>
        <v>103</v>
      </c>
      <c r="K95" s="195">
        <f>SUM(F95:J95)</f>
        <v>222.52999999999997</v>
      </c>
    </row>
    <row r="96" spans="1:11" ht="15" thickBot="1">
      <c r="A96" s="161" t="s">
        <v>17</v>
      </c>
      <c r="B96" s="161" t="s">
        <v>46</v>
      </c>
      <c r="C96" s="161">
        <v>24</v>
      </c>
      <c r="D96" s="161" t="s">
        <v>123</v>
      </c>
      <c r="E96" s="174">
        <v>3910453</v>
      </c>
      <c r="F96" s="181">
        <v>100.32</v>
      </c>
      <c r="G96" s="187">
        <v>178.63</v>
      </c>
      <c r="H96" s="187">
        <v>9.61</v>
      </c>
      <c r="I96" s="187">
        <v>12</v>
      </c>
      <c r="J96" s="204">
        <f>+'2025 CITIES &amp; SCHOOLS'!K6</f>
        <v>96.14</v>
      </c>
      <c r="K96" s="196">
        <f>SUM(F96:J96)</f>
        <v>396.7</v>
      </c>
    </row>
    <row r="97" spans="1:11" ht="15" thickBot="1">
      <c r="A97" s="160" t="s">
        <v>22</v>
      </c>
      <c r="B97" s="160" t="s">
        <v>47</v>
      </c>
      <c r="C97" s="160">
        <v>6</v>
      </c>
      <c r="D97" s="160" t="s">
        <v>123</v>
      </c>
      <c r="E97" s="165">
        <v>427911</v>
      </c>
      <c r="F97" s="181">
        <v>100.32</v>
      </c>
      <c r="G97" s="182">
        <v>93.71</v>
      </c>
      <c r="H97" s="182">
        <v>5</v>
      </c>
      <c r="I97" s="182">
        <v>12</v>
      </c>
      <c r="J97" s="199">
        <f>+'2025 CITIES &amp; SCHOOLS'!K10</f>
        <v>82.169999999999987</v>
      </c>
      <c r="K97" s="195">
        <f>SUM(F97:J97)</f>
        <v>293.19999999999993</v>
      </c>
    </row>
    <row r="98" spans="1:11" ht="15" thickBot="1">
      <c r="A98" s="161"/>
      <c r="B98" s="161" t="s">
        <v>48</v>
      </c>
      <c r="C98" s="161">
        <v>19</v>
      </c>
      <c r="D98" s="161" t="s">
        <v>123</v>
      </c>
      <c r="E98" s="174">
        <v>6867145</v>
      </c>
      <c r="F98" s="181">
        <v>100.32</v>
      </c>
      <c r="G98" s="187">
        <v>160.66999999999999</v>
      </c>
      <c r="H98" s="187"/>
      <c r="I98" s="187">
        <v>12</v>
      </c>
      <c r="J98" s="204">
        <f>+'2025 CITIES &amp; SCHOOLS'!K16</f>
        <v>103</v>
      </c>
      <c r="K98" s="196">
        <f>SUM(F98:J98)</f>
        <v>375.99</v>
      </c>
    </row>
    <row r="99" spans="1:11" ht="15" thickBot="1">
      <c r="A99" s="167" t="s">
        <v>17</v>
      </c>
      <c r="B99" s="167" t="s">
        <v>49</v>
      </c>
      <c r="C99" s="167">
        <v>24</v>
      </c>
      <c r="D99" s="167" t="s">
        <v>123</v>
      </c>
      <c r="E99" s="180">
        <v>317843</v>
      </c>
      <c r="F99" s="208">
        <v>100.32</v>
      </c>
      <c r="G99" s="185">
        <v>69.31</v>
      </c>
      <c r="H99" s="185">
        <v>9.61</v>
      </c>
      <c r="I99" s="185">
        <v>12</v>
      </c>
      <c r="J99" s="205">
        <f>+J18</f>
        <v>96.14</v>
      </c>
      <c r="K99" s="197">
        <f>SUM(F99:J99)</f>
        <v>287.38</v>
      </c>
    </row>
    <row r="100" spans="1:11">
      <c r="K100" s="1"/>
    </row>
    <row r="101" spans="1:11">
      <c r="K101" s="1"/>
    </row>
  </sheetData>
  <printOptions headings="1"/>
  <pageMargins left="0.5" right="0.5" top="1.25" bottom="0.5" header="0.3" footer="0.3"/>
  <pageSetup paperSize="3" scale="69" orientation="portrait" r:id="rId1"/>
  <headerFooter scaleWithDoc="0" alignWithMargins="0">
    <oddHeader>&amp;C&amp;9 2025 Mill Sheet
Total Net Assessed $ 39,258,324
Utility $ 4,555,262
Total County Value $ 43,813,586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404B-AE62-4274-AA6D-1C321454CB3B}">
  <sheetPr>
    <pageSetUpPr fitToPage="1"/>
  </sheetPr>
  <dimension ref="A1:AC50"/>
  <sheetViews>
    <sheetView zoomScale="70" zoomScaleNormal="70" workbookViewId="0">
      <pane xSplit="12" ySplit="9" topLeftCell="M25" activePane="bottomRight" state="frozen"/>
      <selection pane="topRight" activeCell="M1" sqref="M1"/>
      <selection pane="bottomLeft" activeCell="A10" sqref="A10"/>
      <selection pane="bottomRight" activeCell="B40" sqref="B40"/>
    </sheetView>
  </sheetViews>
  <sheetFormatPr defaultColWidth="9.109375" defaultRowHeight="18"/>
  <cols>
    <col min="1" max="1" width="27.109375" style="7" customWidth="1"/>
    <col min="2" max="2" width="20.6640625" style="7" bestFit="1" customWidth="1"/>
    <col min="3" max="3" width="16.77734375" style="7" bestFit="1" customWidth="1"/>
    <col min="4" max="4" width="12.33203125" style="7" customWidth="1"/>
    <col min="5" max="6" width="12.33203125" style="7" bestFit="1" customWidth="1"/>
    <col min="7" max="7" width="10.6640625" style="7" bestFit="1" customWidth="1"/>
    <col min="8" max="8" width="12.33203125" style="7" bestFit="1" customWidth="1"/>
    <col min="9" max="9" width="12" style="7" bestFit="1" customWidth="1"/>
    <col min="10" max="10" width="12.33203125" style="7" bestFit="1" customWidth="1"/>
    <col min="11" max="11" width="14.33203125" style="7" bestFit="1" customWidth="1"/>
    <col min="12" max="12" width="9.109375" style="7"/>
    <col min="13" max="13" width="24.5546875" style="7" bestFit="1" customWidth="1"/>
    <col min="14" max="14" width="14.33203125" style="7" bestFit="1" customWidth="1"/>
    <col min="15" max="15" width="10.6640625" style="7" customWidth="1"/>
    <col min="16" max="16" width="12.33203125" style="7" bestFit="1" customWidth="1"/>
    <col min="17" max="17" width="12.21875" style="7" bestFit="1" customWidth="1"/>
    <col min="18" max="18" width="12.6640625" style="7" customWidth="1"/>
    <col min="19" max="19" width="14.109375" style="7" customWidth="1"/>
    <col min="20" max="20" width="10.6640625" style="7" customWidth="1"/>
    <col min="21" max="22" width="12.33203125" style="7" bestFit="1" customWidth="1"/>
    <col min="23" max="23" width="10.6640625" style="7" customWidth="1"/>
    <col min="24" max="24" width="12.33203125" style="7" bestFit="1" customWidth="1"/>
    <col min="25" max="25" width="10.6640625" style="7" customWidth="1"/>
    <col min="26" max="26" width="14.33203125" style="7" bestFit="1" customWidth="1"/>
    <col min="27" max="27" width="34.5546875" style="7" bestFit="1" customWidth="1"/>
    <col min="28" max="16384" width="9.109375" style="7"/>
  </cols>
  <sheetData>
    <row r="1" spans="1:29" ht="183" thickBot="1">
      <c r="A1" s="211" t="s">
        <v>50</v>
      </c>
      <c r="B1" s="212"/>
      <c r="C1" s="2" t="s">
        <v>126</v>
      </c>
      <c r="D1" s="145" t="s">
        <v>125</v>
      </c>
      <c r="E1" s="3" t="s">
        <v>51</v>
      </c>
      <c r="F1" s="4" t="s">
        <v>52</v>
      </c>
      <c r="G1" s="4" t="s">
        <v>53</v>
      </c>
      <c r="H1" s="4" t="s">
        <v>54</v>
      </c>
      <c r="I1" s="4" t="s">
        <v>55</v>
      </c>
      <c r="J1" s="5" t="s">
        <v>56</v>
      </c>
      <c r="K1" s="6" t="s">
        <v>57</v>
      </c>
      <c r="M1" s="8" t="s">
        <v>58</v>
      </c>
      <c r="N1" s="9" t="s">
        <v>59</v>
      </c>
      <c r="O1" s="9" t="s">
        <v>60</v>
      </c>
      <c r="P1" s="9" t="s">
        <v>61</v>
      </c>
      <c r="Q1" s="9" t="s">
        <v>62</v>
      </c>
      <c r="R1" s="9" t="s">
        <v>63</v>
      </c>
      <c r="S1" s="9" t="s">
        <v>64</v>
      </c>
      <c r="T1" s="9" t="s">
        <v>65</v>
      </c>
      <c r="U1" s="10" t="s">
        <v>66</v>
      </c>
      <c r="V1" s="9" t="s">
        <v>67</v>
      </c>
      <c r="W1" s="9" t="s">
        <v>68</v>
      </c>
      <c r="X1" s="9" t="s">
        <v>69</v>
      </c>
      <c r="Y1" s="9" t="s">
        <v>70</v>
      </c>
      <c r="Z1" s="9" t="s">
        <v>71</v>
      </c>
    </row>
    <row r="2" spans="1:29" ht="46.2" thickTop="1">
      <c r="A2" s="11" t="s">
        <v>72</v>
      </c>
      <c r="B2" s="12"/>
      <c r="C2" s="13"/>
      <c r="D2" s="146"/>
      <c r="E2" s="143"/>
      <c r="F2" s="13"/>
      <c r="G2" s="13"/>
      <c r="H2" s="13"/>
      <c r="I2" s="13"/>
      <c r="J2" s="13"/>
      <c r="K2" s="14"/>
      <c r="M2" s="15" t="s">
        <v>73</v>
      </c>
      <c r="N2" s="16">
        <v>0</v>
      </c>
      <c r="O2" s="16">
        <v>0</v>
      </c>
      <c r="P2" s="16">
        <v>0</v>
      </c>
      <c r="Q2" s="16">
        <v>0</v>
      </c>
      <c r="R2" s="16">
        <v>0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  <c r="Z2" s="17">
        <f>SUM(N2:Y2)</f>
        <v>0</v>
      </c>
    </row>
    <row r="3" spans="1:29" ht="22.8">
      <c r="A3" s="18" t="s">
        <v>74</v>
      </c>
      <c r="B3" s="19">
        <v>11555238</v>
      </c>
      <c r="C3" s="20"/>
      <c r="D3" s="147"/>
      <c r="E3" s="144"/>
      <c r="F3" s="20"/>
      <c r="G3" s="20"/>
      <c r="H3" s="20"/>
      <c r="I3" s="20"/>
      <c r="J3" s="20"/>
      <c r="K3" s="21"/>
      <c r="M3" s="15" t="s">
        <v>75</v>
      </c>
      <c r="N3" s="22">
        <v>105</v>
      </c>
      <c r="O3" s="22">
        <v>6</v>
      </c>
      <c r="P3" s="22">
        <v>10.61</v>
      </c>
      <c r="Q3" s="22">
        <v>0.1</v>
      </c>
      <c r="R3" s="22">
        <v>2</v>
      </c>
      <c r="S3" s="22">
        <v>0</v>
      </c>
      <c r="T3" s="22">
        <v>6.83</v>
      </c>
      <c r="U3" s="22">
        <v>0</v>
      </c>
      <c r="V3" s="22">
        <v>44.75</v>
      </c>
      <c r="W3" s="22">
        <v>4.99</v>
      </c>
      <c r="X3" s="22">
        <v>19.82</v>
      </c>
      <c r="Y3" s="22">
        <v>4.99</v>
      </c>
      <c r="Z3" s="23">
        <f>SUM(N3:Y3)</f>
        <v>205.09</v>
      </c>
    </row>
    <row r="4" spans="1:29" ht="45.6">
      <c r="A4" s="18" t="s">
        <v>76</v>
      </c>
      <c r="B4" s="24">
        <v>5169671</v>
      </c>
      <c r="C4" s="103"/>
      <c r="D4" s="148"/>
      <c r="E4" s="127"/>
      <c r="F4" s="103"/>
      <c r="G4" s="103"/>
      <c r="H4" s="103"/>
      <c r="I4" s="103"/>
      <c r="J4" s="103"/>
      <c r="K4" s="21"/>
      <c r="M4" s="15" t="s">
        <v>77</v>
      </c>
      <c r="N4" s="22">
        <v>93.71</v>
      </c>
      <c r="O4" s="22">
        <v>0</v>
      </c>
      <c r="P4" s="22">
        <v>0</v>
      </c>
      <c r="Q4" s="22">
        <v>0</v>
      </c>
      <c r="R4" s="22">
        <v>0</v>
      </c>
      <c r="S4" s="22">
        <v>0</v>
      </c>
      <c r="T4" s="22">
        <v>0</v>
      </c>
      <c r="U4" s="22">
        <v>0</v>
      </c>
      <c r="V4" s="22">
        <v>0</v>
      </c>
      <c r="W4" s="22">
        <v>0</v>
      </c>
      <c r="X4" s="22">
        <v>0</v>
      </c>
      <c r="Y4" s="22">
        <v>0</v>
      </c>
      <c r="Z4" s="23">
        <f>SUM(N4:X4)</f>
        <v>93.71</v>
      </c>
    </row>
    <row r="5" spans="1:29" ht="22.8">
      <c r="A5" s="18" t="s">
        <v>78</v>
      </c>
      <c r="B5" s="24">
        <v>2144634</v>
      </c>
      <c r="C5" s="103"/>
      <c r="D5" s="149"/>
      <c r="E5" s="127"/>
      <c r="F5" s="103"/>
      <c r="G5" s="103"/>
      <c r="H5" s="103"/>
      <c r="I5" s="103"/>
      <c r="J5" s="103"/>
      <c r="K5" s="25"/>
      <c r="M5" s="15" t="s">
        <v>79</v>
      </c>
      <c r="N5" s="22">
        <v>100.02</v>
      </c>
      <c r="O5" s="22">
        <v>6</v>
      </c>
      <c r="P5" s="22">
        <v>6</v>
      </c>
      <c r="Q5" s="22">
        <v>2.19</v>
      </c>
      <c r="R5" s="22">
        <v>2</v>
      </c>
      <c r="S5" s="22">
        <v>9.8800000000000008</v>
      </c>
      <c r="T5" s="22">
        <v>4</v>
      </c>
      <c r="U5" s="22">
        <v>0</v>
      </c>
      <c r="V5" s="22">
        <v>0</v>
      </c>
      <c r="W5" s="22">
        <v>0</v>
      </c>
      <c r="X5" s="22">
        <v>26.21</v>
      </c>
      <c r="Y5" s="22">
        <v>4.37</v>
      </c>
      <c r="Z5" s="26">
        <f>SUM(N5:Y5)</f>
        <v>160.66999999999999</v>
      </c>
    </row>
    <row r="6" spans="1:29" ht="23.4" thickBot="1">
      <c r="A6" s="27" t="s">
        <v>80</v>
      </c>
      <c r="B6" s="28">
        <f>SUM(B3:B5)</f>
        <v>18869543</v>
      </c>
      <c r="C6" s="117">
        <v>60</v>
      </c>
      <c r="D6" s="150">
        <v>10.19</v>
      </c>
      <c r="E6" s="128">
        <v>9.98</v>
      </c>
      <c r="F6" s="29">
        <v>9.98</v>
      </c>
      <c r="G6" s="29">
        <v>0</v>
      </c>
      <c r="H6" s="29"/>
      <c r="I6" s="29">
        <v>5.99</v>
      </c>
      <c r="J6" s="29">
        <v>0</v>
      </c>
      <c r="K6" s="30">
        <f>SUM(C6:J6)</f>
        <v>96.14</v>
      </c>
      <c r="M6" s="31" t="s">
        <v>81</v>
      </c>
      <c r="N6" s="32">
        <v>64.89</v>
      </c>
      <c r="O6" s="32">
        <v>0</v>
      </c>
      <c r="P6" s="32">
        <v>0</v>
      </c>
      <c r="Q6" s="32">
        <v>2.4500000000000002</v>
      </c>
      <c r="R6" s="32">
        <v>1.97</v>
      </c>
      <c r="S6" s="32">
        <v>0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2"/>
      <c r="Z6" s="33">
        <f>SUM(N6:Y6)</f>
        <v>69.31</v>
      </c>
    </row>
    <row r="7" spans="1:29" ht="45.6">
      <c r="A7" s="34" t="s">
        <v>82</v>
      </c>
      <c r="B7" s="35"/>
      <c r="C7" s="118"/>
      <c r="D7" s="104"/>
      <c r="E7" s="129"/>
      <c r="F7" s="104"/>
      <c r="G7" s="104"/>
      <c r="H7" s="104"/>
      <c r="I7" s="104"/>
      <c r="J7" s="104"/>
      <c r="K7" s="36"/>
      <c r="M7" s="37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9" ht="22.8">
      <c r="A8" s="18" t="s">
        <v>74</v>
      </c>
      <c r="B8" s="24">
        <v>4514553</v>
      </c>
      <c r="C8" s="119"/>
      <c r="D8" s="105"/>
      <c r="E8" s="130"/>
      <c r="F8" s="105"/>
      <c r="G8" s="105"/>
      <c r="H8" s="105"/>
      <c r="I8" s="105"/>
      <c r="J8" s="105"/>
      <c r="K8" s="39"/>
      <c r="V8" s="38"/>
      <c r="W8" s="38"/>
      <c r="X8" s="38"/>
      <c r="Y8" s="38"/>
      <c r="Z8" s="38"/>
    </row>
    <row r="9" spans="1:29" ht="23.4" thickBot="1">
      <c r="A9" s="18" t="s">
        <v>83</v>
      </c>
      <c r="B9" s="24">
        <v>982</v>
      </c>
      <c r="C9" s="119"/>
      <c r="D9" s="151"/>
      <c r="E9" s="130"/>
      <c r="F9" s="105"/>
      <c r="G9" s="105"/>
      <c r="H9" s="105"/>
      <c r="I9" s="105"/>
      <c r="J9" s="105"/>
      <c r="K9" s="39"/>
      <c r="V9" s="38"/>
      <c r="W9" s="38"/>
      <c r="X9" s="38"/>
      <c r="Y9" s="38"/>
      <c r="Z9" s="38"/>
    </row>
    <row r="10" spans="1:29" ht="22.8">
      <c r="A10" s="40" t="s">
        <v>84</v>
      </c>
      <c r="B10" s="41">
        <f>SUM(B8:B9)</f>
        <v>4515535</v>
      </c>
      <c r="C10" s="120">
        <v>60.26</v>
      </c>
      <c r="D10" s="76">
        <v>10</v>
      </c>
      <c r="E10" s="131">
        <v>0</v>
      </c>
      <c r="F10" s="42">
        <v>11.91</v>
      </c>
      <c r="G10" s="42"/>
      <c r="H10" s="42" t="s">
        <v>119</v>
      </c>
      <c r="I10" s="42">
        <v>0</v>
      </c>
      <c r="J10" s="42">
        <v>0</v>
      </c>
      <c r="K10" s="30">
        <f>SUM(C10:J10)</f>
        <v>82.169999999999987</v>
      </c>
      <c r="O10" s="111" t="s">
        <v>89</v>
      </c>
      <c r="P10" s="112"/>
      <c r="Q10" s="112"/>
      <c r="R10" s="113"/>
      <c r="S10" s="114">
        <v>1</v>
      </c>
      <c r="V10" s="38"/>
      <c r="W10" s="38"/>
      <c r="X10" s="38"/>
      <c r="Y10" s="38"/>
      <c r="Z10" s="38"/>
    </row>
    <row r="11" spans="1:29" ht="22.8">
      <c r="A11" s="43" t="s">
        <v>85</v>
      </c>
      <c r="B11" s="44"/>
      <c r="C11" s="121"/>
      <c r="D11" s="107"/>
      <c r="E11" s="132"/>
      <c r="F11" s="106"/>
      <c r="G11" s="106"/>
      <c r="H11" s="106"/>
      <c r="I11" s="106"/>
      <c r="J11" s="106"/>
      <c r="K11" s="45"/>
      <c r="O11" s="108" t="s">
        <v>91</v>
      </c>
      <c r="P11" s="109"/>
      <c r="Q11" s="109"/>
      <c r="R11" s="110"/>
      <c r="S11" s="57">
        <v>0.23</v>
      </c>
      <c r="V11" s="38"/>
      <c r="W11" s="38"/>
      <c r="X11" s="38"/>
      <c r="Y11" s="38"/>
      <c r="Z11" s="38"/>
    </row>
    <row r="12" spans="1:29" ht="22.8">
      <c r="A12" s="46" t="s">
        <v>74</v>
      </c>
      <c r="B12" s="47">
        <v>45200</v>
      </c>
      <c r="C12" s="122"/>
      <c r="D12" s="107"/>
      <c r="E12" s="133"/>
      <c r="F12" s="107"/>
      <c r="G12" s="107"/>
      <c r="H12" s="107"/>
      <c r="I12" s="107"/>
      <c r="J12" s="107"/>
      <c r="K12" s="48"/>
      <c r="O12" s="108" t="s">
        <v>93</v>
      </c>
      <c r="P12" s="109"/>
      <c r="Q12" s="109"/>
      <c r="R12" s="110"/>
      <c r="S12" s="57">
        <v>4</v>
      </c>
      <c r="V12" s="38"/>
      <c r="W12" s="38"/>
      <c r="X12" s="38"/>
      <c r="Y12" s="38"/>
      <c r="Z12" s="38"/>
      <c r="AC12" s="49"/>
    </row>
    <row r="13" spans="1:29" ht="22.8">
      <c r="A13" s="46" t="s">
        <v>86</v>
      </c>
      <c r="B13" s="47">
        <v>9509008</v>
      </c>
      <c r="C13" s="122"/>
      <c r="D13" s="152"/>
      <c r="E13" s="133"/>
      <c r="F13" s="107"/>
      <c r="G13" s="107"/>
      <c r="H13" s="107"/>
      <c r="I13" s="107"/>
      <c r="J13" s="107"/>
      <c r="K13" s="48"/>
      <c r="O13" s="108" t="s">
        <v>95</v>
      </c>
      <c r="P13" s="109"/>
      <c r="Q13" s="109"/>
      <c r="R13" s="110"/>
      <c r="S13" s="57">
        <v>0.25</v>
      </c>
      <c r="V13" s="38"/>
      <c r="W13" s="38"/>
      <c r="X13" s="38"/>
      <c r="Y13" s="38"/>
      <c r="Z13" s="38"/>
      <c r="AC13" s="49"/>
    </row>
    <row r="14" spans="1:29" ht="22.8">
      <c r="A14" s="50" t="s">
        <v>87</v>
      </c>
      <c r="B14" s="51">
        <f>SUM(B12:B13)</f>
        <v>9554208</v>
      </c>
      <c r="C14" s="123">
        <v>57.3</v>
      </c>
      <c r="D14" s="150">
        <v>9.08</v>
      </c>
      <c r="E14" s="134">
        <v>9.84</v>
      </c>
      <c r="F14" s="52">
        <v>10.88</v>
      </c>
      <c r="G14" s="52">
        <v>6.35</v>
      </c>
      <c r="H14" s="52">
        <v>2.71</v>
      </c>
      <c r="I14" s="52">
        <v>0</v>
      </c>
      <c r="J14" s="52"/>
      <c r="K14" s="53">
        <f>SUM(C14:J14)</f>
        <v>96.159999999999982</v>
      </c>
      <c r="O14" s="108" t="s">
        <v>96</v>
      </c>
      <c r="P14" s="109"/>
      <c r="Q14" s="109"/>
      <c r="R14" s="110"/>
      <c r="S14" s="65">
        <v>1.82</v>
      </c>
      <c r="V14" s="38"/>
      <c r="W14" s="38"/>
      <c r="X14" s="38"/>
      <c r="Y14" s="38"/>
      <c r="Z14" s="38"/>
      <c r="AC14" s="49"/>
    </row>
    <row r="15" spans="1:29" ht="45.6">
      <c r="A15" s="54" t="s">
        <v>88</v>
      </c>
      <c r="B15" s="41"/>
      <c r="C15" s="118"/>
      <c r="D15" s="153"/>
      <c r="E15" s="129"/>
      <c r="F15" s="104"/>
      <c r="G15" s="104"/>
      <c r="H15" s="104"/>
      <c r="I15" s="104"/>
      <c r="J15" s="104"/>
      <c r="K15" s="36"/>
      <c r="O15" s="108" t="s">
        <v>120</v>
      </c>
      <c r="P15" s="109"/>
      <c r="Q15" s="109"/>
      <c r="R15" s="110"/>
      <c r="S15" s="65">
        <v>10</v>
      </c>
      <c r="V15" s="38"/>
      <c r="W15" s="38"/>
      <c r="X15" s="38"/>
      <c r="Y15" s="38"/>
      <c r="Z15" s="38"/>
      <c r="AC15" s="49"/>
    </row>
    <row r="16" spans="1:29" ht="22.8">
      <c r="A16" s="40" t="s">
        <v>90</v>
      </c>
      <c r="B16" s="55">
        <v>22920004</v>
      </c>
      <c r="C16" s="117">
        <v>60</v>
      </c>
      <c r="D16" s="99">
        <v>10</v>
      </c>
      <c r="E16" s="135">
        <v>20</v>
      </c>
      <c r="F16" s="56">
        <v>12</v>
      </c>
      <c r="G16" s="56">
        <v>1</v>
      </c>
      <c r="H16" s="56">
        <v>0</v>
      </c>
      <c r="I16" s="56">
        <v>0</v>
      </c>
      <c r="J16" s="56">
        <v>0</v>
      </c>
      <c r="K16" s="30">
        <f>SUM(C16:J16)</f>
        <v>103</v>
      </c>
      <c r="O16" s="108" t="s">
        <v>97</v>
      </c>
      <c r="P16" s="109"/>
      <c r="Q16" s="109"/>
      <c r="R16" s="110"/>
      <c r="S16" s="57">
        <v>1</v>
      </c>
      <c r="V16" s="38"/>
      <c r="W16" s="38"/>
      <c r="X16" s="38"/>
      <c r="Y16" s="38"/>
      <c r="Z16" s="38"/>
      <c r="AC16" s="49"/>
    </row>
    <row r="17" spans="1:29" ht="22.8">
      <c r="A17" s="58" t="s">
        <v>92</v>
      </c>
      <c r="B17" s="59"/>
      <c r="C17" s="60"/>
      <c r="D17" s="99"/>
      <c r="E17" s="136"/>
      <c r="F17" s="61"/>
      <c r="G17" s="61"/>
      <c r="H17" s="61"/>
      <c r="I17" s="61"/>
      <c r="J17" s="61"/>
      <c r="K17" s="62"/>
      <c r="O17" s="108" t="s">
        <v>100</v>
      </c>
      <c r="P17" s="109"/>
      <c r="Q17" s="109"/>
      <c r="R17" s="110"/>
      <c r="S17" s="57">
        <v>54.36</v>
      </c>
      <c r="V17" s="38"/>
      <c r="W17" s="38"/>
      <c r="X17" s="38"/>
      <c r="Y17" s="38"/>
      <c r="Z17" s="38"/>
      <c r="AC17" s="49"/>
    </row>
    <row r="18" spans="1:29" ht="22.8">
      <c r="A18" s="46" t="s">
        <v>94</v>
      </c>
      <c r="B18" s="63">
        <v>2957641</v>
      </c>
      <c r="C18" s="64"/>
      <c r="D18" s="99"/>
      <c r="E18" s="136"/>
      <c r="F18" s="61"/>
      <c r="G18" s="61"/>
      <c r="H18" s="61"/>
      <c r="I18" s="61"/>
      <c r="J18" s="61"/>
      <c r="K18" s="62"/>
      <c r="O18" s="108" t="s">
        <v>101</v>
      </c>
      <c r="P18" s="109"/>
      <c r="Q18" s="109"/>
      <c r="R18" s="110"/>
      <c r="S18" s="57">
        <v>5.66</v>
      </c>
      <c r="V18" s="38"/>
      <c r="W18" s="38"/>
      <c r="X18" s="38"/>
      <c r="Y18" s="38"/>
      <c r="Z18" s="38"/>
      <c r="AC18" s="49"/>
    </row>
    <row r="19" spans="1:29" ht="22.8">
      <c r="A19" s="46" t="s">
        <v>83</v>
      </c>
      <c r="B19" s="63">
        <v>14291397</v>
      </c>
      <c r="C19" s="64"/>
      <c r="D19" s="99"/>
      <c r="E19" s="136"/>
      <c r="F19" s="61"/>
      <c r="G19" s="61"/>
      <c r="H19" s="61"/>
      <c r="I19" s="61"/>
      <c r="J19" s="61"/>
      <c r="K19" s="62"/>
      <c r="O19" s="108" t="s">
        <v>102</v>
      </c>
      <c r="P19" s="109"/>
      <c r="Q19" s="109"/>
      <c r="R19" s="110"/>
      <c r="S19" s="57">
        <v>1.25</v>
      </c>
      <c r="V19" s="38"/>
      <c r="W19" s="38"/>
      <c r="X19" s="38"/>
      <c r="Y19" s="38"/>
      <c r="Z19" s="38"/>
      <c r="AC19" s="49"/>
    </row>
    <row r="20" spans="1:29" ht="22.8">
      <c r="A20" s="46" t="s">
        <v>74</v>
      </c>
      <c r="B20" s="66">
        <v>307089</v>
      </c>
      <c r="O20" s="108"/>
      <c r="P20" s="109"/>
      <c r="Q20" s="109"/>
      <c r="R20" s="110"/>
      <c r="S20" s="57"/>
      <c r="V20" s="38"/>
      <c r="W20" s="38"/>
      <c r="X20" s="38"/>
      <c r="Y20" s="38"/>
      <c r="Z20" s="38"/>
      <c r="AC20" s="49"/>
    </row>
    <row r="21" spans="1:29" ht="22.8">
      <c r="A21" s="155" t="s">
        <v>114</v>
      </c>
      <c r="B21" s="156">
        <v>17556127</v>
      </c>
      <c r="C21" s="125">
        <v>60</v>
      </c>
      <c r="D21" s="52">
        <v>10</v>
      </c>
      <c r="E21" s="157">
        <v>10</v>
      </c>
      <c r="F21" s="158">
        <v>12</v>
      </c>
      <c r="G21" s="158"/>
      <c r="H21" s="158">
        <v>3</v>
      </c>
      <c r="I21" s="158"/>
      <c r="J21" s="158"/>
      <c r="K21" s="53">
        <f>SUM(C21:J21)</f>
        <v>95</v>
      </c>
      <c r="O21" s="108" t="s">
        <v>104</v>
      </c>
      <c r="P21" s="109"/>
      <c r="Q21" s="109"/>
      <c r="R21" s="110"/>
      <c r="S21" s="57">
        <v>1.25</v>
      </c>
      <c r="V21" s="38"/>
      <c r="W21" s="38"/>
      <c r="X21" s="38"/>
      <c r="Y21" s="38"/>
      <c r="Z21" s="38"/>
      <c r="AC21" s="49"/>
    </row>
    <row r="22" spans="1:29" ht="45.6">
      <c r="A22" s="58" t="s">
        <v>99</v>
      </c>
      <c r="B22" s="67"/>
      <c r="C22" s="71"/>
      <c r="D22" s="152"/>
      <c r="E22" s="138"/>
      <c r="F22" s="71"/>
      <c r="G22" s="71"/>
      <c r="H22" s="71"/>
      <c r="I22" s="71"/>
      <c r="J22" s="71"/>
      <c r="K22" s="69"/>
      <c r="O22" s="108" t="s">
        <v>105</v>
      </c>
      <c r="P22" s="109"/>
      <c r="Q22" s="109"/>
      <c r="R22" s="110"/>
      <c r="S22" s="57">
        <v>10</v>
      </c>
      <c r="V22" s="38"/>
      <c r="W22" s="38"/>
      <c r="X22" s="38"/>
      <c r="Y22" s="38"/>
      <c r="Z22" s="38"/>
      <c r="AC22" s="49"/>
    </row>
    <row r="23" spans="1:29" ht="22.8">
      <c r="A23" s="46" t="s">
        <v>78</v>
      </c>
      <c r="B23" s="47">
        <v>8995541</v>
      </c>
      <c r="C23" s="71"/>
      <c r="D23" s="152"/>
      <c r="E23" s="138"/>
      <c r="F23" s="71"/>
      <c r="G23" s="71"/>
      <c r="H23" s="71"/>
      <c r="I23" s="71"/>
      <c r="J23" s="71"/>
      <c r="K23" s="69"/>
      <c r="O23" s="108" t="s">
        <v>107</v>
      </c>
      <c r="P23" s="109"/>
      <c r="Q23" s="109"/>
      <c r="R23" s="110"/>
      <c r="S23" s="57">
        <v>1</v>
      </c>
      <c r="V23" s="38"/>
      <c r="W23" s="38"/>
      <c r="X23" s="38"/>
      <c r="Y23" s="38"/>
      <c r="Z23" s="38"/>
      <c r="AC23" s="49"/>
    </row>
    <row r="24" spans="1:29" ht="22.8">
      <c r="A24" s="46" t="s">
        <v>83</v>
      </c>
      <c r="B24" s="47">
        <v>8599848</v>
      </c>
      <c r="C24" s="71"/>
      <c r="D24" s="152"/>
      <c r="E24" s="138"/>
      <c r="F24" s="71"/>
      <c r="G24" s="71"/>
      <c r="H24" s="71"/>
      <c r="I24" s="71"/>
      <c r="J24" s="71"/>
      <c r="K24" s="69"/>
      <c r="O24" s="108" t="s">
        <v>108</v>
      </c>
      <c r="P24" s="109"/>
      <c r="Q24" s="109"/>
      <c r="R24" s="110"/>
      <c r="S24" s="57">
        <v>2</v>
      </c>
      <c r="V24" s="38"/>
      <c r="W24" s="38"/>
      <c r="X24" s="38"/>
      <c r="Y24" s="38"/>
      <c r="Z24" s="38"/>
      <c r="AC24" s="49"/>
    </row>
    <row r="25" spans="1:29" ht="22.8">
      <c r="A25" s="46" t="s">
        <v>103</v>
      </c>
      <c r="B25" s="47">
        <v>76848</v>
      </c>
      <c r="C25" s="71"/>
      <c r="D25" s="152"/>
      <c r="E25" s="138"/>
      <c r="F25" s="71"/>
      <c r="G25" s="71"/>
      <c r="H25" s="71"/>
      <c r="I25" s="71"/>
      <c r="J25" s="71"/>
      <c r="K25" s="69"/>
      <c r="O25" s="218" t="s">
        <v>109</v>
      </c>
      <c r="P25" s="219"/>
      <c r="Q25" s="219"/>
      <c r="R25" s="220"/>
      <c r="S25" s="57">
        <v>4</v>
      </c>
      <c r="T25" s="7" t="s">
        <v>98</v>
      </c>
      <c r="V25" s="38"/>
      <c r="W25" s="38"/>
      <c r="X25" s="38"/>
      <c r="Y25" s="38"/>
      <c r="Z25" s="38"/>
      <c r="AC25" s="49"/>
    </row>
    <row r="26" spans="1:29" ht="23.4" thickBot="1">
      <c r="A26" s="46" t="s">
        <v>74</v>
      </c>
      <c r="B26" s="47">
        <v>891988</v>
      </c>
      <c r="C26" s="71"/>
      <c r="D26" s="152"/>
      <c r="E26" s="138"/>
      <c r="F26" s="71"/>
      <c r="G26" s="71"/>
      <c r="H26" s="71"/>
      <c r="I26" s="71"/>
      <c r="J26" s="71"/>
      <c r="K26" s="69"/>
      <c r="O26" s="221" t="s">
        <v>111</v>
      </c>
      <c r="P26" s="222"/>
      <c r="Q26" s="222"/>
      <c r="R26" s="223"/>
      <c r="S26" s="75">
        <v>2.5</v>
      </c>
      <c r="V26" s="38"/>
      <c r="W26" s="38"/>
      <c r="X26" s="38"/>
      <c r="Y26" s="38"/>
      <c r="Z26" s="38"/>
      <c r="AC26" s="49"/>
    </row>
    <row r="27" spans="1:29" ht="23.4">
      <c r="A27" s="58" t="s">
        <v>87</v>
      </c>
      <c r="B27" s="70">
        <f>SUM(B23:B26)</f>
        <v>18564225</v>
      </c>
      <c r="C27" s="71">
        <v>60</v>
      </c>
      <c r="D27" s="52">
        <v>9.77</v>
      </c>
      <c r="E27" s="138">
        <v>0</v>
      </c>
      <c r="F27" s="71"/>
      <c r="G27" s="71">
        <v>0</v>
      </c>
      <c r="H27" s="71">
        <v>0</v>
      </c>
      <c r="I27" s="71">
        <v>49.72</v>
      </c>
      <c r="J27" s="71">
        <v>0</v>
      </c>
      <c r="K27" s="53">
        <f>SUM(C27:J27)</f>
        <v>119.49</v>
      </c>
      <c r="O27" s="213"/>
      <c r="P27" s="214"/>
      <c r="Q27" s="214"/>
      <c r="R27" s="214"/>
      <c r="S27" s="215"/>
      <c r="V27" s="38"/>
      <c r="W27" s="38"/>
      <c r="X27" s="38"/>
      <c r="Y27" s="38"/>
      <c r="Z27" s="38"/>
      <c r="AC27" s="49"/>
    </row>
    <row r="28" spans="1:29" ht="46.2" thickBot="1">
      <c r="A28" s="72" t="s">
        <v>106</v>
      </c>
      <c r="B28" s="73"/>
      <c r="C28" s="101"/>
      <c r="D28" s="152"/>
      <c r="E28" s="137"/>
      <c r="F28" s="101"/>
      <c r="G28" s="101"/>
      <c r="H28" s="101"/>
      <c r="I28" s="101"/>
      <c r="J28" s="101"/>
      <c r="K28" s="68"/>
      <c r="O28" s="216" t="s">
        <v>114</v>
      </c>
      <c r="P28" s="217"/>
      <c r="Q28" s="217"/>
      <c r="R28" s="217"/>
      <c r="S28" s="78">
        <f>SUM(S10:S26)</f>
        <v>100.32</v>
      </c>
      <c r="V28" s="38"/>
      <c r="W28" s="38"/>
      <c r="X28" s="38"/>
      <c r="Y28" s="38"/>
      <c r="Z28" s="38"/>
      <c r="AC28" s="49"/>
    </row>
    <row r="29" spans="1:29" ht="23.4">
      <c r="A29" s="46" t="s">
        <v>76</v>
      </c>
      <c r="B29" s="47">
        <v>29880670</v>
      </c>
      <c r="C29" s="71"/>
      <c r="D29" s="152"/>
      <c r="E29" s="138"/>
      <c r="F29" s="71"/>
      <c r="G29" s="71"/>
      <c r="H29" s="71"/>
      <c r="I29" s="71"/>
      <c r="J29" s="71"/>
      <c r="K29" s="69"/>
      <c r="O29" s="80" t="s">
        <v>115</v>
      </c>
      <c r="P29" s="81"/>
      <c r="Q29" s="82"/>
      <c r="R29" s="82"/>
      <c r="S29" s="83"/>
      <c r="V29" s="38"/>
      <c r="W29" s="38"/>
      <c r="X29" s="38"/>
      <c r="Y29" s="38"/>
      <c r="Z29" s="38"/>
      <c r="AC29" s="49"/>
    </row>
    <row r="30" spans="1:29" ht="22.8">
      <c r="A30" s="46" t="s">
        <v>74</v>
      </c>
      <c r="B30" s="74">
        <v>363325</v>
      </c>
      <c r="C30" s="71"/>
      <c r="D30" s="152"/>
      <c r="E30" s="138"/>
      <c r="F30" s="71"/>
      <c r="G30" s="71"/>
      <c r="H30" s="71"/>
      <c r="I30" s="71"/>
      <c r="J30" s="71"/>
      <c r="K30" s="69"/>
      <c r="T30" s="7" t="s">
        <v>98</v>
      </c>
      <c r="V30" s="38"/>
      <c r="W30" s="38"/>
      <c r="X30" s="38"/>
      <c r="Y30" s="38"/>
      <c r="Z30" s="38"/>
      <c r="AC30" s="49"/>
    </row>
    <row r="31" spans="1:29" ht="22.8">
      <c r="A31" s="46" t="s">
        <v>110</v>
      </c>
      <c r="B31" s="47">
        <v>10443297</v>
      </c>
      <c r="C31" s="71"/>
      <c r="D31" s="107"/>
      <c r="E31" s="138"/>
      <c r="F31" s="71"/>
      <c r="G31" s="71"/>
      <c r="H31" s="71"/>
      <c r="I31" s="71"/>
      <c r="J31" s="71"/>
      <c r="K31" s="69"/>
      <c r="T31" s="7" t="s">
        <v>98</v>
      </c>
      <c r="V31" s="38"/>
      <c r="W31" s="38"/>
      <c r="X31" s="38"/>
      <c r="Y31" s="38"/>
      <c r="Z31" s="38"/>
      <c r="AC31" s="49"/>
    </row>
    <row r="32" spans="1:29" ht="22.8">
      <c r="A32" s="58" t="s">
        <v>112</v>
      </c>
      <c r="B32" s="70">
        <f>SUM(B29:B31)</f>
        <v>40687292</v>
      </c>
      <c r="C32" s="124">
        <v>60</v>
      </c>
      <c r="D32" s="52">
        <v>1.1100000000000001</v>
      </c>
      <c r="E32" s="139">
        <v>9.7899999999999991</v>
      </c>
      <c r="F32" s="76">
        <v>12</v>
      </c>
      <c r="G32" s="76">
        <v>0</v>
      </c>
      <c r="H32" s="76"/>
      <c r="I32" s="76">
        <v>58.95</v>
      </c>
      <c r="J32" s="76">
        <v>0.57999999999999996</v>
      </c>
      <c r="K32" s="53">
        <f>SUM(C32:J32)</f>
        <v>142.43000000000004</v>
      </c>
      <c r="V32" s="38"/>
      <c r="W32" s="38"/>
      <c r="X32" s="38"/>
      <c r="Y32" s="38"/>
      <c r="Z32" s="38"/>
      <c r="AC32" s="49"/>
    </row>
    <row r="33" spans="1:29" ht="45.6">
      <c r="A33" s="72" t="s">
        <v>113</v>
      </c>
      <c r="B33" s="67"/>
      <c r="C33" s="71"/>
      <c r="D33" s="152"/>
      <c r="E33" s="138"/>
      <c r="F33" s="71"/>
      <c r="G33" s="71"/>
      <c r="H33" s="71"/>
      <c r="I33" s="71"/>
      <c r="J33" s="71"/>
      <c r="K33" s="77"/>
      <c r="V33" s="38"/>
      <c r="W33" s="38"/>
      <c r="X33" s="38"/>
      <c r="Y33" s="38"/>
      <c r="Z33" s="38"/>
      <c r="AC33" s="49"/>
    </row>
    <row r="34" spans="1:29" ht="22.8">
      <c r="A34" s="46" t="s">
        <v>74</v>
      </c>
      <c r="B34" s="79">
        <v>1780321</v>
      </c>
      <c r="C34" s="71"/>
      <c r="D34" s="152"/>
      <c r="E34" s="138"/>
      <c r="F34" s="71"/>
      <c r="G34" s="71"/>
      <c r="H34" s="71"/>
      <c r="I34" s="71"/>
      <c r="J34" s="71"/>
      <c r="K34" s="77"/>
      <c r="V34" s="38"/>
      <c r="W34" s="38"/>
      <c r="X34" s="38"/>
      <c r="Y34" s="38"/>
      <c r="Z34" s="38"/>
      <c r="AC34" s="49"/>
    </row>
    <row r="35" spans="1:29" ht="22.8">
      <c r="A35" s="46" t="s">
        <v>86</v>
      </c>
      <c r="B35" s="79">
        <v>8189308</v>
      </c>
      <c r="C35" s="71"/>
      <c r="D35" s="97"/>
      <c r="E35" s="138"/>
      <c r="F35" s="71"/>
      <c r="G35" s="71"/>
      <c r="H35" s="71"/>
      <c r="I35" s="71"/>
      <c r="J35" s="71"/>
      <c r="K35" s="77"/>
      <c r="O35" s="84"/>
      <c r="P35" s="84"/>
      <c r="V35" s="38"/>
      <c r="W35" s="38"/>
      <c r="X35" s="38"/>
      <c r="Y35" s="38"/>
      <c r="Z35" s="38"/>
      <c r="AC35" s="49"/>
    </row>
    <row r="36" spans="1:29" ht="22.8">
      <c r="A36" s="58" t="s">
        <v>112</v>
      </c>
      <c r="B36" s="85">
        <f>SUM(B34:B35)</f>
        <v>9969629</v>
      </c>
      <c r="C36" s="125">
        <v>58</v>
      </c>
      <c r="D36" s="52">
        <v>7.71</v>
      </c>
      <c r="E36" s="140">
        <v>19.329999999999998</v>
      </c>
      <c r="F36" s="86">
        <v>11.6</v>
      </c>
      <c r="G36" s="86">
        <v>0</v>
      </c>
      <c r="H36" s="86">
        <v>2.9</v>
      </c>
      <c r="I36" s="87">
        <v>0</v>
      </c>
      <c r="J36" s="99">
        <v>0</v>
      </c>
      <c r="K36" s="53">
        <f>SUM(C36:J36)</f>
        <v>99.539999999999992</v>
      </c>
      <c r="V36" s="38"/>
      <c r="W36" s="38"/>
      <c r="X36" s="38"/>
      <c r="Y36" s="38"/>
      <c r="Z36" s="38"/>
      <c r="AC36" s="49"/>
    </row>
    <row r="37" spans="1:29" ht="45.6">
      <c r="A37" s="72" t="s">
        <v>116</v>
      </c>
      <c r="B37" s="67"/>
      <c r="C37" s="71"/>
      <c r="D37" s="97"/>
      <c r="E37" s="138"/>
      <c r="F37" s="71"/>
      <c r="G37" s="71"/>
      <c r="H37" s="71"/>
      <c r="I37" s="71"/>
      <c r="J37" s="102"/>
      <c r="K37" s="100"/>
      <c r="V37" s="38"/>
      <c r="W37" s="38"/>
      <c r="X37" s="38"/>
      <c r="Y37" s="38"/>
      <c r="Z37" s="38"/>
      <c r="AC37" s="49"/>
    </row>
    <row r="38" spans="1:29" ht="22.8">
      <c r="A38" s="96" t="s">
        <v>74</v>
      </c>
      <c r="B38" s="47">
        <v>1386163</v>
      </c>
      <c r="C38" s="60"/>
      <c r="D38" s="97"/>
      <c r="E38" s="141"/>
      <c r="F38" s="97"/>
      <c r="G38" s="97"/>
      <c r="H38" s="97"/>
      <c r="I38" s="97"/>
      <c r="J38" s="97"/>
      <c r="K38" s="62"/>
      <c r="V38" s="38"/>
      <c r="W38" s="38"/>
      <c r="X38" s="38"/>
      <c r="Y38" s="38"/>
      <c r="Z38" s="38"/>
      <c r="AC38" s="49"/>
    </row>
    <row r="39" spans="1:29" ht="22.8">
      <c r="A39" s="58" t="s">
        <v>114</v>
      </c>
      <c r="B39" s="51">
        <f>SUM(B37:B38)</f>
        <v>1386163</v>
      </c>
      <c r="C39" s="98">
        <v>59.82</v>
      </c>
      <c r="D39" s="52">
        <v>9.74</v>
      </c>
      <c r="E39" s="140">
        <v>19.87</v>
      </c>
      <c r="F39" s="98">
        <v>11.92</v>
      </c>
      <c r="G39" s="86">
        <v>1.04</v>
      </c>
      <c r="H39" s="98">
        <v>2.97</v>
      </c>
      <c r="I39" s="86">
        <v>0</v>
      </c>
      <c r="J39" s="98">
        <v>0.42</v>
      </c>
      <c r="K39" s="53">
        <f>SUM(C39:J39)</f>
        <v>105.78000000000002</v>
      </c>
      <c r="V39" s="38"/>
      <c r="W39" s="38"/>
      <c r="X39" s="38"/>
      <c r="Y39" s="38"/>
      <c r="Z39" s="38"/>
      <c r="AC39" s="49"/>
    </row>
    <row r="40" spans="1:29" ht="45.6">
      <c r="A40" s="72" t="s">
        <v>117</v>
      </c>
      <c r="B40" s="67"/>
      <c r="C40" s="71"/>
      <c r="D40" s="152"/>
      <c r="E40" s="138"/>
      <c r="F40" s="71"/>
      <c r="G40" s="71"/>
      <c r="H40" s="71"/>
      <c r="I40" s="71"/>
      <c r="J40" s="71"/>
      <c r="K40" s="77"/>
      <c r="V40" s="38"/>
      <c r="W40" s="38"/>
      <c r="X40" s="38"/>
      <c r="Y40" s="38"/>
      <c r="Z40" s="38"/>
      <c r="AC40" s="49"/>
    </row>
    <row r="41" spans="1:29" ht="22.8">
      <c r="A41" s="46" t="s">
        <v>110</v>
      </c>
      <c r="B41" s="79">
        <v>15637501</v>
      </c>
      <c r="C41" s="71"/>
      <c r="D41" s="152"/>
      <c r="E41" s="138"/>
      <c r="F41" s="71"/>
      <c r="G41" s="71"/>
      <c r="H41" s="71"/>
      <c r="I41" s="71"/>
      <c r="J41" s="71"/>
      <c r="K41" s="77"/>
      <c r="V41" s="38"/>
      <c r="W41" s="38"/>
      <c r="X41" s="38"/>
      <c r="Y41" s="38"/>
      <c r="Z41" s="38"/>
      <c r="AC41" s="49"/>
    </row>
    <row r="42" spans="1:29" ht="22.8">
      <c r="A42" s="46" t="s">
        <v>74</v>
      </c>
      <c r="B42" s="79">
        <v>69908</v>
      </c>
      <c r="C42" s="71"/>
      <c r="D42" s="152"/>
      <c r="E42" s="138"/>
      <c r="F42" s="71"/>
      <c r="G42" s="71"/>
      <c r="H42" s="71"/>
      <c r="I42" s="71"/>
      <c r="J42" s="71"/>
      <c r="K42" s="77"/>
      <c r="V42" s="38"/>
      <c r="W42" s="38"/>
      <c r="X42" s="38"/>
      <c r="Y42" s="38"/>
      <c r="Z42" s="38"/>
      <c r="AC42" s="49"/>
    </row>
    <row r="43" spans="1:29" ht="22.8">
      <c r="A43" s="115" t="s">
        <v>86</v>
      </c>
      <c r="B43" s="116">
        <v>36303</v>
      </c>
      <c r="C43" s="71"/>
      <c r="D43" s="97"/>
      <c r="E43" s="138"/>
      <c r="F43" s="71"/>
      <c r="G43" s="71"/>
      <c r="H43" s="71"/>
      <c r="I43" s="71"/>
      <c r="J43" s="71"/>
      <c r="K43" s="77"/>
      <c r="V43" s="38"/>
      <c r="W43" s="38"/>
      <c r="X43" s="38"/>
      <c r="Y43" s="38"/>
      <c r="Z43" s="38"/>
      <c r="AC43" s="49"/>
    </row>
    <row r="44" spans="1:29" ht="23.4" thickBot="1">
      <c r="A44" s="88" t="s">
        <v>80</v>
      </c>
      <c r="B44" s="89">
        <f>SUM(B41:B42)</f>
        <v>15707409</v>
      </c>
      <c r="C44" s="126">
        <v>60</v>
      </c>
      <c r="D44" s="154">
        <v>9.5299999999999994</v>
      </c>
      <c r="E44" s="142">
        <v>19.87</v>
      </c>
      <c r="F44" s="90">
        <v>2.23</v>
      </c>
      <c r="G44" s="90">
        <v>4.45</v>
      </c>
      <c r="H44" s="90" t="s">
        <v>118</v>
      </c>
      <c r="I44" s="91">
        <v>0</v>
      </c>
      <c r="J44" s="91">
        <v>9.89</v>
      </c>
      <c r="K44" s="92">
        <f>SUM(C44:J44)</f>
        <v>105.97000000000001</v>
      </c>
      <c r="V44" s="38"/>
      <c r="W44" s="38"/>
      <c r="X44" s="38"/>
      <c r="Y44" s="38"/>
      <c r="Z44" s="38"/>
      <c r="AC44" s="49"/>
    </row>
    <row r="45" spans="1:29">
      <c r="V45" s="38"/>
      <c r="W45" s="38"/>
      <c r="X45" s="38"/>
      <c r="Y45" s="38"/>
      <c r="Z45" s="38"/>
      <c r="AC45" s="49"/>
    </row>
    <row r="46" spans="1:29">
      <c r="V46" s="38"/>
      <c r="W46" s="38"/>
      <c r="X46" s="38"/>
      <c r="Y46" s="38"/>
      <c r="Z46" s="38"/>
      <c r="AC46" s="93"/>
    </row>
    <row r="47" spans="1:29">
      <c r="V47" s="38"/>
      <c r="W47" s="38"/>
      <c r="X47" s="38"/>
      <c r="Y47" s="38"/>
      <c r="Z47" s="38"/>
      <c r="AC47" s="93"/>
    </row>
    <row r="48" spans="1:29">
      <c r="V48" s="38"/>
      <c r="W48" s="38"/>
      <c r="X48" s="38"/>
      <c r="Y48" s="38"/>
      <c r="Z48" s="38"/>
      <c r="AC48" s="93"/>
    </row>
    <row r="49" spans="22:29">
      <c r="V49" s="38"/>
      <c r="W49" s="38"/>
      <c r="X49" s="38"/>
      <c r="Y49" s="38"/>
      <c r="Z49" s="38"/>
      <c r="AA49" s="94"/>
      <c r="AB49" s="95"/>
      <c r="AC49" s="93"/>
    </row>
    <row r="50" spans="22:29">
      <c r="V50" s="38"/>
      <c r="W50" s="38"/>
      <c r="X50" s="38"/>
      <c r="Y50" s="38"/>
      <c r="Z50" s="38"/>
    </row>
  </sheetData>
  <mergeCells count="5">
    <mergeCell ref="A1:B1"/>
    <mergeCell ref="O27:S27"/>
    <mergeCell ref="O28:R28"/>
    <mergeCell ref="O25:R25"/>
    <mergeCell ref="O26:R26"/>
  </mergeCells>
  <pageMargins left="0.25" right="0.25" top="0.75" bottom="0.75" header="0.3" footer="0.3"/>
  <pageSetup paperSize="3" scale="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TOWNSHIPS</vt:lpstr>
      <vt:lpstr>2025 CITIES &amp; SCHOOLS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Gentzkow</dc:creator>
  <cp:lastModifiedBy>Gentzkow, Nicole</cp:lastModifiedBy>
  <cp:lastPrinted>2025-12-18T21:54:48Z</cp:lastPrinted>
  <dcterms:created xsi:type="dcterms:W3CDTF">2021-11-30T17:16:04Z</dcterms:created>
  <dcterms:modified xsi:type="dcterms:W3CDTF">2026-03-10T19:57:05Z</dcterms:modified>
</cp:coreProperties>
</file>